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Ivo\Atletiek\VAL\Ontwikkelingslijnen\Profile Study 2021\"/>
    </mc:Choice>
  </mc:AlternateContent>
  <xr:revisionPtr revIDLastSave="0" documentId="13_ncr:1_{CB8869D3-32F7-44C2-853D-05EAD07AFAE8}" xr6:coauthVersionLast="47" xr6:coauthVersionMax="47" xr10:uidLastSave="{00000000-0000-0000-0000-000000000000}"/>
  <bookViews>
    <workbookView xWindow="-120" yWindow="-120" windowWidth="29040" windowHeight="15840" firstSheet="5" activeTab="9" xr2:uid="{E58744B8-87B2-44DF-874A-259FCA0D5263}"/>
  </bookViews>
  <sheets>
    <sheet name="These sheets" sheetId="20" r:id="rId1"/>
    <sheet name="Men" sheetId="1" r:id="rId2"/>
    <sheet name="Women" sheetId="2" r:id="rId3"/>
    <sheet name="Men Analysis" sheetId="3" r:id="rId4"/>
    <sheet name="Women Analysis" sheetId="4" r:id="rId5"/>
    <sheet name="M &amp; W Analysis" sheetId="5" r:id="rId6"/>
    <sheet name="Perf Dev THROW M&amp;W" sheetId="8" r:id="rId7"/>
    <sheet name="THROW MEN by event" sheetId="13" r:id="rId8"/>
    <sheet name="THROW WOMEN by event" sheetId="18" r:id="rId9"/>
    <sheet name="THROW M&amp;W by event" sheetId="19" r:id="rId1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34" i="13" l="1"/>
  <c r="N103" i="19" l="1"/>
  <c r="O103" i="19"/>
  <c r="P103" i="19"/>
  <c r="Q103" i="19"/>
  <c r="R103" i="19"/>
  <c r="S103" i="19"/>
  <c r="T103" i="19"/>
  <c r="M103" i="19"/>
  <c r="M101" i="19"/>
  <c r="N101" i="19"/>
  <c r="O101" i="19"/>
  <c r="P101" i="19"/>
  <c r="Q101" i="19"/>
  <c r="R101" i="19"/>
  <c r="S101" i="19"/>
  <c r="T101" i="19"/>
  <c r="N100" i="19"/>
  <c r="O100" i="19"/>
  <c r="P100" i="19"/>
  <c r="Q100" i="19"/>
  <c r="R100" i="19"/>
  <c r="S100" i="19"/>
  <c r="T100" i="19"/>
  <c r="M100" i="19"/>
  <c r="M98" i="19"/>
  <c r="N98" i="19"/>
  <c r="O98" i="19"/>
  <c r="P98" i="19"/>
  <c r="Q98" i="19"/>
  <c r="R98" i="19"/>
  <c r="S98" i="19"/>
  <c r="T98" i="19"/>
  <c r="N97" i="19"/>
  <c r="O97" i="19"/>
  <c r="P97" i="19"/>
  <c r="Q97" i="19"/>
  <c r="R97" i="19"/>
  <c r="S97" i="19"/>
  <c r="T97" i="19"/>
  <c r="M97" i="19"/>
  <c r="N70" i="19"/>
  <c r="O70" i="19"/>
  <c r="P70" i="19"/>
  <c r="Q70" i="19"/>
  <c r="R70" i="19"/>
  <c r="S70" i="19"/>
  <c r="T70" i="19"/>
  <c r="M70" i="19"/>
  <c r="M68" i="19"/>
  <c r="N68" i="19"/>
  <c r="O68" i="19"/>
  <c r="P68" i="19"/>
  <c r="Q68" i="19"/>
  <c r="R68" i="19"/>
  <c r="S68" i="19"/>
  <c r="T68" i="19"/>
  <c r="N67" i="19"/>
  <c r="O67" i="19"/>
  <c r="P67" i="19"/>
  <c r="Q67" i="19"/>
  <c r="R67" i="19"/>
  <c r="S67" i="19"/>
  <c r="T67" i="19"/>
  <c r="M67" i="19"/>
  <c r="M65" i="19"/>
  <c r="N65" i="19"/>
  <c r="O65" i="19"/>
  <c r="P65" i="19"/>
  <c r="P66" i="19" s="1"/>
  <c r="Q65" i="19"/>
  <c r="R65" i="19"/>
  <c r="S65" i="19"/>
  <c r="S66" i="19" s="1"/>
  <c r="T65" i="19"/>
  <c r="T66" i="19" s="1"/>
  <c r="N64" i="19"/>
  <c r="O64" i="19"/>
  <c r="P64" i="19"/>
  <c r="Q64" i="19"/>
  <c r="Q66" i="19" s="1"/>
  <c r="R64" i="19"/>
  <c r="S64" i="19"/>
  <c r="T64" i="19"/>
  <c r="M64" i="19"/>
  <c r="M66" i="19" s="1"/>
  <c r="M69" i="19" s="1"/>
  <c r="O66" i="19"/>
  <c r="N40" i="19"/>
  <c r="O40" i="19"/>
  <c r="P40" i="19"/>
  <c r="Q40" i="19"/>
  <c r="R40" i="19"/>
  <c r="S40" i="19"/>
  <c r="T40" i="19"/>
  <c r="M40" i="19"/>
  <c r="M38" i="19"/>
  <c r="N38" i="19"/>
  <c r="O38" i="19"/>
  <c r="P38" i="19"/>
  <c r="Q38" i="19"/>
  <c r="R38" i="19"/>
  <c r="S38" i="19"/>
  <c r="T38" i="19"/>
  <c r="N37" i="19"/>
  <c r="O37" i="19"/>
  <c r="P37" i="19"/>
  <c r="Q37" i="19"/>
  <c r="R37" i="19"/>
  <c r="S37" i="19"/>
  <c r="T37" i="19"/>
  <c r="M37" i="19"/>
  <c r="M35" i="19"/>
  <c r="N35" i="19"/>
  <c r="O35" i="19"/>
  <c r="O36" i="19" s="1"/>
  <c r="O39" i="19" s="1"/>
  <c r="P35" i="19"/>
  <c r="Q35" i="19"/>
  <c r="R35" i="19"/>
  <c r="S35" i="19"/>
  <c r="S36" i="19" s="1"/>
  <c r="S39" i="19" s="1"/>
  <c r="T35" i="19"/>
  <c r="N34" i="19"/>
  <c r="O34" i="19"/>
  <c r="P34" i="19"/>
  <c r="Q34" i="19"/>
  <c r="R34" i="19"/>
  <c r="S34" i="19"/>
  <c r="T34" i="19"/>
  <c r="M34" i="19"/>
  <c r="N10" i="19"/>
  <c r="O10" i="19"/>
  <c r="P10" i="19"/>
  <c r="Q10" i="19"/>
  <c r="R10" i="19"/>
  <c r="S10" i="19"/>
  <c r="T10" i="19"/>
  <c r="M10" i="19"/>
  <c r="O8" i="19"/>
  <c r="P8" i="19"/>
  <c r="N7" i="19"/>
  <c r="Q7" i="19"/>
  <c r="R7" i="19"/>
  <c r="M5" i="19"/>
  <c r="N5" i="19"/>
  <c r="O5" i="19"/>
  <c r="P5" i="19"/>
  <c r="Q5" i="19"/>
  <c r="T6" i="19"/>
  <c r="T9" i="19" s="1"/>
  <c r="N4" i="19"/>
  <c r="O4" i="19"/>
  <c r="P4" i="19"/>
  <c r="Q4" i="19"/>
  <c r="Q6" i="19" s="1"/>
  <c r="R4" i="19"/>
  <c r="R6" i="19" s="1"/>
  <c r="S4" i="19"/>
  <c r="S6" i="19" s="1"/>
  <c r="S9" i="19" s="1"/>
  <c r="T4" i="19"/>
  <c r="M4" i="19"/>
  <c r="M6" i="19" s="1"/>
  <c r="M9" i="19" s="1"/>
  <c r="N36" i="19"/>
  <c r="T44" i="18"/>
  <c r="T47" i="18" s="1"/>
  <c r="S44" i="18"/>
  <c r="S47" i="18" s="1"/>
  <c r="R44" i="18"/>
  <c r="R47" i="18" s="1"/>
  <c r="Q44" i="18"/>
  <c r="Q47" i="18" s="1"/>
  <c r="P44" i="18"/>
  <c r="P47" i="18" s="1"/>
  <c r="O44" i="18"/>
  <c r="O47" i="18" s="1"/>
  <c r="N44" i="18"/>
  <c r="N47" i="18" s="1"/>
  <c r="M44" i="18"/>
  <c r="M47" i="18" s="1"/>
  <c r="T28" i="18"/>
  <c r="T31" i="18" s="1"/>
  <c r="S28" i="18"/>
  <c r="S31" i="18" s="1"/>
  <c r="R28" i="18"/>
  <c r="R31" i="18" s="1"/>
  <c r="Q28" i="18"/>
  <c r="Q31" i="18" s="1"/>
  <c r="P28" i="18"/>
  <c r="P31" i="18" s="1"/>
  <c r="O28" i="18"/>
  <c r="O31" i="18" s="1"/>
  <c r="N28" i="18"/>
  <c r="N31" i="18" s="1"/>
  <c r="M28" i="18"/>
  <c r="M31" i="18" s="1"/>
  <c r="T17" i="18"/>
  <c r="T20" i="18" s="1"/>
  <c r="S17" i="18"/>
  <c r="S20" i="18" s="1"/>
  <c r="R17" i="18"/>
  <c r="R20" i="18" s="1"/>
  <c r="Q17" i="18"/>
  <c r="Q20" i="18" s="1"/>
  <c r="P17" i="18"/>
  <c r="P20" i="18" s="1"/>
  <c r="O17" i="18"/>
  <c r="O20" i="18" s="1"/>
  <c r="N17" i="18"/>
  <c r="M17" i="18"/>
  <c r="M20" i="18" s="1"/>
  <c r="T6" i="18"/>
  <c r="T9" i="18" s="1"/>
  <c r="S6" i="18"/>
  <c r="S9" i="18" s="1"/>
  <c r="R6" i="18"/>
  <c r="R9" i="18" s="1"/>
  <c r="Q6" i="18"/>
  <c r="Q9" i="18" s="1"/>
  <c r="P6" i="18"/>
  <c r="P9" i="18" s="1"/>
  <c r="O6" i="18"/>
  <c r="O9" i="18" s="1"/>
  <c r="N6" i="18"/>
  <c r="M6" i="18"/>
  <c r="M9" i="18" s="1"/>
  <c r="N99" i="19" l="1"/>
  <c r="N102" i="19" s="1"/>
  <c r="M99" i="19"/>
  <c r="Q99" i="19"/>
  <c r="T99" i="19"/>
  <c r="P99" i="19"/>
  <c r="R36" i="19"/>
  <c r="R39" i="19" s="1"/>
  <c r="R41" i="19" s="1"/>
  <c r="R99" i="19"/>
  <c r="S99" i="19"/>
  <c r="N6" i="19"/>
  <c r="N9" i="19" s="1"/>
  <c r="N11" i="19" s="1"/>
  <c r="O6" i="19"/>
  <c r="O9" i="19" s="1"/>
  <c r="O11" i="19" s="1"/>
  <c r="M36" i="19"/>
  <c r="M39" i="19" s="1"/>
  <c r="M41" i="19" s="1"/>
  <c r="Q36" i="19"/>
  <c r="Q39" i="19" s="1"/>
  <c r="Q41" i="19" s="1"/>
  <c r="T36" i="19"/>
  <c r="T39" i="19" s="1"/>
  <c r="T41" i="19" s="1"/>
  <c r="P36" i="19"/>
  <c r="P39" i="19" s="1"/>
  <c r="P41" i="19" s="1"/>
  <c r="Q9" i="19"/>
  <c r="Q11" i="19" s="1"/>
  <c r="P6" i="19"/>
  <c r="P9" i="19" s="1"/>
  <c r="T102" i="19"/>
  <c r="O69" i="19"/>
  <c r="S69" i="19"/>
  <c r="M71" i="19"/>
  <c r="M102" i="19"/>
  <c r="Q102" i="19"/>
  <c r="S102" i="19"/>
  <c r="P69" i="19"/>
  <c r="T69" i="19"/>
  <c r="N66" i="19"/>
  <c r="R66" i="19"/>
  <c r="O99" i="19"/>
  <c r="Q69" i="19"/>
  <c r="R9" i="19"/>
  <c r="R11" i="19" s="1"/>
  <c r="M11" i="19"/>
  <c r="W9" i="19" s="1"/>
  <c r="O41" i="19"/>
  <c r="S41" i="19"/>
  <c r="S11" i="19"/>
  <c r="T11" i="19"/>
  <c r="AD34" i="19"/>
  <c r="W6" i="19"/>
  <c r="N39" i="19"/>
  <c r="R22" i="18"/>
  <c r="AB20" i="18" s="1"/>
  <c r="R11" i="18"/>
  <c r="AB9" i="18" s="1"/>
  <c r="N33" i="18"/>
  <c r="X31" i="18" s="1"/>
  <c r="R33" i="18"/>
  <c r="AB31" i="18" s="1"/>
  <c r="M49" i="18"/>
  <c r="W47" i="18" s="1"/>
  <c r="Q49" i="18"/>
  <c r="O11" i="18"/>
  <c r="Y9" i="18" s="1"/>
  <c r="S11" i="18"/>
  <c r="AC6" i="18" s="1"/>
  <c r="N9" i="18"/>
  <c r="O22" i="18"/>
  <c r="Y20" i="18" s="1"/>
  <c r="S22" i="18"/>
  <c r="AC20" i="18" s="1"/>
  <c r="N20" i="18"/>
  <c r="O33" i="18"/>
  <c r="S33" i="18"/>
  <c r="AC31" i="18" s="1"/>
  <c r="N49" i="18"/>
  <c r="R49" i="18"/>
  <c r="AB47" i="18" s="1"/>
  <c r="P11" i="18"/>
  <c r="Z6" i="18" s="1"/>
  <c r="T11" i="18"/>
  <c r="AD9" i="18" s="1"/>
  <c r="P22" i="18"/>
  <c r="T22" i="18"/>
  <c r="AD20" i="18" s="1"/>
  <c r="P33" i="18"/>
  <c r="Z28" i="18" s="1"/>
  <c r="T33" i="18"/>
  <c r="AD28" i="18" s="1"/>
  <c r="AD31" i="18"/>
  <c r="O49" i="18"/>
  <c r="S49" i="18"/>
  <c r="AC47" i="18" s="1"/>
  <c r="M11" i="18"/>
  <c r="Q11" i="18"/>
  <c r="AA9" i="18" s="1"/>
  <c r="M22" i="18"/>
  <c r="W17" i="18" s="1"/>
  <c r="Q22" i="18"/>
  <c r="AA17" i="18" s="1"/>
  <c r="M33" i="18"/>
  <c r="Q33" i="18"/>
  <c r="AA28" i="18" s="1"/>
  <c r="P49" i="18"/>
  <c r="Z47" i="18" s="1"/>
  <c r="T49" i="18"/>
  <c r="AD47" i="18" s="1"/>
  <c r="AA44" i="18"/>
  <c r="AD6" i="18"/>
  <c r="N104" i="19" l="1"/>
  <c r="AD102" i="19"/>
  <c r="W68" i="19"/>
  <c r="W65" i="19"/>
  <c r="P102" i="19"/>
  <c r="P104" i="19" s="1"/>
  <c r="W67" i="19"/>
  <c r="W70" i="19"/>
  <c r="AA99" i="19"/>
  <c r="W102" i="19"/>
  <c r="X99" i="19"/>
  <c r="AC102" i="19"/>
  <c r="W64" i="19"/>
  <c r="W66" i="19" s="1"/>
  <c r="W69" i="19" s="1"/>
  <c r="W71" i="19" s="1"/>
  <c r="R102" i="19"/>
  <c r="AA102" i="19"/>
  <c r="AC99" i="19"/>
  <c r="AD37" i="19"/>
  <c r="AD41" i="19"/>
  <c r="AD39" i="19"/>
  <c r="AD40" i="19"/>
  <c r="AD36" i="19"/>
  <c r="AB9" i="19"/>
  <c r="Y9" i="19"/>
  <c r="AA39" i="19"/>
  <c r="AA36" i="19"/>
  <c r="W39" i="19"/>
  <c r="Y39" i="19"/>
  <c r="AB6" i="19"/>
  <c r="AB36" i="19"/>
  <c r="AA9" i="19"/>
  <c r="AD9" i="19"/>
  <c r="Z36" i="19"/>
  <c r="P71" i="19"/>
  <c r="T104" i="19"/>
  <c r="Q71" i="19"/>
  <c r="S71" i="19"/>
  <c r="R104" i="19"/>
  <c r="R69" i="19"/>
  <c r="T71" i="19"/>
  <c r="Q104" i="19"/>
  <c r="O71" i="19"/>
  <c r="M104" i="19"/>
  <c r="O102" i="19"/>
  <c r="N69" i="19"/>
  <c r="S104" i="19"/>
  <c r="Z34" i="19"/>
  <c r="Z39" i="19"/>
  <c r="W36" i="19"/>
  <c r="Z41" i="19"/>
  <c r="Y36" i="19"/>
  <c r="Z37" i="19"/>
  <c r="Z35" i="19"/>
  <c r="Z38" i="19"/>
  <c r="Z40" i="19"/>
  <c r="AB10" i="19"/>
  <c r="AB7" i="19"/>
  <c r="AB4" i="19"/>
  <c r="AD6" i="19"/>
  <c r="Y6" i="19"/>
  <c r="X8" i="19"/>
  <c r="X7" i="19"/>
  <c r="X5" i="19"/>
  <c r="X4" i="19"/>
  <c r="X10" i="19"/>
  <c r="AB37" i="19"/>
  <c r="AB34" i="19"/>
  <c r="AB41" i="19"/>
  <c r="AB40" i="19"/>
  <c r="AC4" i="19"/>
  <c r="AC10" i="19"/>
  <c r="AC7" i="19"/>
  <c r="AC41" i="19"/>
  <c r="AC40" i="19"/>
  <c r="AC34" i="19"/>
  <c r="AC37" i="19"/>
  <c r="AC6" i="19"/>
  <c r="P11" i="19"/>
  <c r="AA10" i="19"/>
  <c r="AA7" i="19"/>
  <c r="AA5" i="19"/>
  <c r="AA4" i="19"/>
  <c r="AA8" i="19"/>
  <c r="N41" i="19"/>
  <c r="AA6" i="19"/>
  <c r="W35" i="19"/>
  <c r="W34" i="19"/>
  <c r="W41" i="19"/>
  <c r="W40" i="19"/>
  <c r="W38" i="19"/>
  <c r="W37" i="19"/>
  <c r="Y5" i="19"/>
  <c r="Y4" i="19"/>
  <c r="Y10" i="19"/>
  <c r="Y8" i="19"/>
  <c r="Y7" i="19"/>
  <c r="X6" i="19"/>
  <c r="Y41" i="19"/>
  <c r="Y40" i="19"/>
  <c r="Y38" i="19"/>
  <c r="Y37" i="19"/>
  <c r="Y35" i="19"/>
  <c r="Y34" i="19"/>
  <c r="AC36" i="19"/>
  <c r="AB39" i="19"/>
  <c r="AD10" i="19"/>
  <c r="AD7" i="19"/>
  <c r="AD4" i="19"/>
  <c r="AA35" i="19"/>
  <c r="AA34" i="19"/>
  <c r="AA40" i="19"/>
  <c r="AA38" i="19"/>
  <c r="AA37" i="19"/>
  <c r="AA41" i="19"/>
  <c r="AC9" i="19"/>
  <c r="AC39" i="19"/>
  <c r="X9" i="19"/>
  <c r="W10" i="19"/>
  <c r="W11" i="19" s="1"/>
  <c r="W8" i="19"/>
  <c r="W7" i="19"/>
  <c r="W5" i="19"/>
  <c r="W4" i="19"/>
  <c r="W44" i="18"/>
  <c r="AA20" i="18"/>
  <c r="Y17" i="18"/>
  <c r="AA31" i="18"/>
  <c r="AD17" i="18"/>
  <c r="AA6" i="18"/>
  <c r="Z44" i="18"/>
  <c r="AB44" i="18"/>
  <c r="AC44" i="18"/>
  <c r="AC28" i="18"/>
  <c r="X28" i="18"/>
  <c r="AB17" i="18"/>
  <c r="AC17" i="18"/>
  <c r="Y6" i="18"/>
  <c r="AB6" i="18"/>
  <c r="W10" i="18"/>
  <c r="W8" i="18"/>
  <c r="W7" i="18"/>
  <c r="W5" i="18"/>
  <c r="W4" i="18"/>
  <c r="Z21" i="18"/>
  <c r="Z19" i="18"/>
  <c r="Z18" i="18"/>
  <c r="Z16" i="18"/>
  <c r="Z15" i="18"/>
  <c r="Y33" i="18"/>
  <c r="Y32" i="18"/>
  <c r="Y30" i="18"/>
  <c r="Y29" i="18"/>
  <c r="Y27" i="18"/>
  <c r="Y26" i="18"/>
  <c r="AC10" i="18"/>
  <c r="AC8" i="18"/>
  <c r="AC7" i="18"/>
  <c r="AC4" i="18"/>
  <c r="AA49" i="18"/>
  <c r="AA48" i="18"/>
  <c r="AA46" i="18"/>
  <c r="AA45" i="18"/>
  <c r="AA43" i="18"/>
  <c r="AA42" i="18"/>
  <c r="Y28" i="18"/>
  <c r="AD49" i="18"/>
  <c r="AD48" i="18"/>
  <c r="AD46" i="18"/>
  <c r="AD45" i="18"/>
  <c r="AD42" i="18"/>
  <c r="N22" i="18"/>
  <c r="X20" i="18"/>
  <c r="Y21" i="18"/>
  <c r="Y22" i="18" s="1"/>
  <c r="Y19" i="18"/>
  <c r="Y18" i="18"/>
  <c r="Y16" i="18"/>
  <c r="Y15" i="18"/>
  <c r="AB32" i="18"/>
  <c r="AB29" i="18"/>
  <c r="AB33" i="18"/>
  <c r="AB30" i="18"/>
  <c r="AB26" i="18"/>
  <c r="W33" i="18"/>
  <c r="W32" i="18"/>
  <c r="W30" i="18"/>
  <c r="W29" i="18"/>
  <c r="W27" i="18"/>
  <c r="W26" i="18"/>
  <c r="Y49" i="18"/>
  <c r="Y48" i="18"/>
  <c r="Y46" i="18"/>
  <c r="Y45" i="18"/>
  <c r="Y43" i="18"/>
  <c r="Y42" i="18"/>
  <c r="Z10" i="18"/>
  <c r="Z8" i="18"/>
  <c r="Z7" i="18"/>
  <c r="Z5" i="18"/>
  <c r="Z4" i="18"/>
  <c r="X32" i="18"/>
  <c r="X33" i="18"/>
  <c r="X30" i="18"/>
  <c r="X26" i="18"/>
  <c r="X29" i="18"/>
  <c r="X27" i="18"/>
  <c r="AD44" i="18"/>
  <c r="AA33" i="18"/>
  <c r="AA32" i="18"/>
  <c r="AA30" i="18"/>
  <c r="AA29" i="18"/>
  <c r="AA27" i="18"/>
  <c r="AA26" i="18"/>
  <c r="AA21" i="18"/>
  <c r="AA19" i="18"/>
  <c r="AA18" i="18"/>
  <c r="AA16" i="18"/>
  <c r="AA15" i="18"/>
  <c r="AA10" i="18"/>
  <c r="AA11" i="18" s="1"/>
  <c r="AA8" i="18"/>
  <c r="AA7" i="18"/>
  <c r="AA5" i="18"/>
  <c r="AA4" i="18"/>
  <c r="AC49" i="18"/>
  <c r="AC48" i="18"/>
  <c r="AC46" i="18"/>
  <c r="AC45" i="18"/>
  <c r="AC42" i="18"/>
  <c r="AD33" i="18"/>
  <c r="AD32" i="18"/>
  <c r="AD30" i="18"/>
  <c r="AD29" i="18"/>
  <c r="AD26" i="18"/>
  <c r="AD21" i="18"/>
  <c r="AD22" i="18" s="1"/>
  <c r="AD19" i="18"/>
  <c r="AD18" i="18"/>
  <c r="AD15" i="18"/>
  <c r="AD10" i="18"/>
  <c r="AD11" i="18" s="1"/>
  <c r="AD8" i="18"/>
  <c r="AD7" i="18"/>
  <c r="AD4" i="18"/>
  <c r="AB49" i="18"/>
  <c r="AB48" i="18"/>
  <c r="AB46" i="18"/>
  <c r="AB45" i="18"/>
  <c r="AB42" i="18"/>
  <c r="AC33" i="18"/>
  <c r="AC32" i="18"/>
  <c r="AC30" i="18"/>
  <c r="AC29" i="18"/>
  <c r="AC26" i="18"/>
  <c r="N11" i="18"/>
  <c r="X9" i="18" s="1"/>
  <c r="Y10" i="18"/>
  <c r="Y11" i="18" s="1"/>
  <c r="Y8" i="18"/>
  <c r="Y7" i="18"/>
  <c r="Y5" i="18"/>
  <c r="Y4" i="18"/>
  <c r="W49" i="18"/>
  <c r="W48" i="18"/>
  <c r="W46" i="18"/>
  <c r="W45" i="18"/>
  <c r="W43" i="18"/>
  <c r="W42" i="18"/>
  <c r="AB21" i="18"/>
  <c r="AB22" i="18" s="1"/>
  <c r="AB18" i="18"/>
  <c r="AB19" i="18"/>
  <c r="AB15" i="18"/>
  <c r="W21" i="18"/>
  <c r="W19" i="18"/>
  <c r="W18" i="18"/>
  <c r="W16" i="18"/>
  <c r="W15" i="18"/>
  <c r="Z33" i="18"/>
  <c r="Z32" i="18"/>
  <c r="Z30" i="18"/>
  <c r="Z29" i="18"/>
  <c r="Z27" i="18"/>
  <c r="Z26" i="18"/>
  <c r="X43" i="18"/>
  <c r="X42" i="18"/>
  <c r="X49" i="18"/>
  <c r="X48" i="18"/>
  <c r="X46" i="18"/>
  <c r="X45" i="18"/>
  <c r="Z17" i="18"/>
  <c r="Y44" i="18"/>
  <c r="X44" i="18"/>
  <c r="W28" i="18"/>
  <c r="W6" i="18"/>
  <c r="Z49" i="18"/>
  <c r="Z48" i="18"/>
  <c r="Z46" i="18"/>
  <c r="Z45" i="18"/>
  <c r="Z43" i="18"/>
  <c r="Z42" i="18"/>
  <c r="W31" i="18"/>
  <c r="W20" i="18"/>
  <c r="W22" i="18" s="1"/>
  <c r="W9" i="18"/>
  <c r="W11" i="18" s="1"/>
  <c r="Y47" i="18"/>
  <c r="Z31" i="18"/>
  <c r="Z20" i="18"/>
  <c r="Z9" i="18"/>
  <c r="X47" i="18"/>
  <c r="Y31" i="18"/>
  <c r="AC21" i="18"/>
  <c r="AC22" i="18" s="1"/>
  <c r="AC19" i="18"/>
  <c r="AC18" i="18"/>
  <c r="AC15" i="18"/>
  <c r="AC9" i="18"/>
  <c r="AC11" i="18" s="1"/>
  <c r="AA47" i="18"/>
  <c r="AB28" i="18"/>
  <c r="AB10" i="18"/>
  <c r="AB11" i="18" s="1"/>
  <c r="AB7" i="18"/>
  <c r="AB8" i="18"/>
  <c r="AB4" i="18"/>
  <c r="Y17" i="13"/>
  <c r="Y18" i="13"/>
  <c r="T56" i="13"/>
  <c r="T59" i="13" s="1"/>
  <c r="T61" i="13" s="1"/>
  <c r="AD54" i="13" s="1"/>
  <c r="S56" i="13"/>
  <c r="S59" i="13" s="1"/>
  <c r="R56" i="13"/>
  <c r="R59" i="13" s="1"/>
  <c r="R61" i="13" s="1"/>
  <c r="AB60" i="13" s="1"/>
  <c r="Q56" i="13"/>
  <c r="Q59" i="13" s="1"/>
  <c r="Q61" i="13" s="1"/>
  <c r="AA55" i="13" s="1"/>
  <c r="P56" i="13"/>
  <c r="P59" i="13" s="1"/>
  <c r="P61" i="13" s="1"/>
  <c r="Z54" i="13" s="1"/>
  <c r="O56" i="13"/>
  <c r="O59" i="13" s="1"/>
  <c r="N56" i="13"/>
  <c r="N59" i="13" s="1"/>
  <c r="N61" i="13" s="1"/>
  <c r="X60" i="13" s="1"/>
  <c r="M56" i="13"/>
  <c r="M59" i="13" s="1"/>
  <c r="T35" i="13"/>
  <c r="T38" i="13" s="1"/>
  <c r="T40" i="13" s="1"/>
  <c r="AD33" i="13" s="1"/>
  <c r="S35" i="13"/>
  <c r="R35" i="13"/>
  <c r="R38" i="13" s="1"/>
  <c r="R40" i="13" s="1"/>
  <c r="AB33" i="13" s="1"/>
  <c r="Q35" i="13"/>
  <c r="Q38" i="13" s="1"/>
  <c r="P35" i="13"/>
  <c r="O35" i="13"/>
  <c r="N35" i="13"/>
  <c r="M35" i="13"/>
  <c r="M38" i="13" s="1"/>
  <c r="T17" i="13"/>
  <c r="T20" i="13" s="1"/>
  <c r="T22" i="13" s="1"/>
  <c r="S17" i="13"/>
  <c r="S20" i="13" s="1"/>
  <c r="S22" i="13" s="1"/>
  <c r="R17" i="13"/>
  <c r="Q17" i="13"/>
  <c r="Q20" i="13" s="1"/>
  <c r="Q22" i="13" s="1"/>
  <c r="AA15" i="13" s="1"/>
  <c r="P17" i="13"/>
  <c r="P20" i="13" s="1"/>
  <c r="P22" i="13" s="1"/>
  <c r="Z15" i="13" s="1"/>
  <c r="O17" i="13"/>
  <c r="O20" i="13" s="1"/>
  <c r="O22" i="13" s="1"/>
  <c r="Y15" i="13" s="1"/>
  <c r="N17" i="13"/>
  <c r="N20" i="13" s="1"/>
  <c r="N22" i="13" s="1"/>
  <c r="X15" i="13" s="1"/>
  <c r="M17" i="13"/>
  <c r="M20" i="13" s="1"/>
  <c r="N6" i="13"/>
  <c r="N9" i="13" s="1"/>
  <c r="N11" i="13" s="1"/>
  <c r="X7" i="13" s="1"/>
  <c r="O6" i="13"/>
  <c r="O9" i="13" s="1"/>
  <c r="O11" i="13" s="1"/>
  <c r="P6" i="13"/>
  <c r="P9" i="13" s="1"/>
  <c r="P11" i="13" s="1"/>
  <c r="Q6" i="13"/>
  <c r="Q9" i="13" s="1"/>
  <c r="Q11" i="13" s="1"/>
  <c r="R6" i="13"/>
  <c r="R9" i="13" s="1"/>
  <c r="R11" i="13" s="1"/>
  <c r="AB7" i="13" s="1"/>
  <c r="S6" i="13"/>
  <c r="S9" i="13" s="1"/>
  <c r="T6" i="13"/>
  <c r="T9" i="13" s="1"/>
  <c r="T11" i="13" s="1"/>
  <c r="M6" i="13"/>
  <c r="M9" i="13" s="1"/>
  <c r="M11" i="13" s="1"/>
  <c r="W4" i="13" s="1"/>
  <c r="Z104" i="19" l="1"/>
  <c r="Z97" i="19"/>
  <c r="Z98" i="19"/>
  <c r="Z101" i="19"/>
  <c r="Z103" i="19"/>
  <c r="Z100" i="19"/>
  <c r="Z99" i="19"/>
  <c r="AD64" i="19"/>
  <c r="AD66" i="19" s="1"/>
  <c r="AD69" i="19" s="1"/>
  <c r="AD71" i="19" s="1"/>
  <c r="AD70" i="19"/>
  <c r="AD67" i="19"/>
  <c r="AA68" i="19"/>
  <c r="AA65" i="19"/>
  <c r="AA67" i="19"/>
  <c r="AA70" i="19"/>
  <c r="AA64" i="19"/>
  <c r="W104" i="19"/>
  <c r="W100" i="19"/>
  <c r="W98" i="19"/>
  <c r="W97" i="19"/>
  <c r="W103" i="19"/>
  <c r="W101" i="19"/>
  <c r="AD104" i="19"/>
  <c r="AD97" i="19"/>
  <c r="AD103" i="19"/>
  <c r="AD100" i="19"/>
  <c r="AC104" i="19"/>
  <c r="AC103" i="19"/>
  <c r="AC100" i="19"/>
  <c r="AC97" i="19"/>
  <c r="Y70" i="19"/>
  <c r="Y68" i="19"/>
  <c r="Y64" i="19"/>
  <c r="Y66" i="19" s="1"/>
  <c r="Y69" i="19" s="1"/>
  <c r="Y71" i="19" s="1"/>
  <c r="Y65" i="19"/>
  <c r="Y67" i="19"/>
  <c r="AB104" i="19"/>
  <c r="AB103" i="19"/>
  <c r="AB100" i="19"/>
  <c r="AB97" i="19"/>
  <c r="Z64" i="19"/>
  <c r="Z65" i="19"/>
  <c r="Z70" i="19"/>
  <c r="Z68" i="19"/>
  <c r="Z67" i="19"/>
  <c r="AB102" i="19"/>
  <c r="X104" i="19"/>
  <c r="X98" i="19"/>
  <c r="X100" i="19"/>
  <c r="X103" i="19"/>
  <c r="X101" i="19"/>
  <c r="X97" i="19"/>
  <c r="Y102" i="19"/>
  <c r="Z102" i="19"/>
  <c r="AB11" i="19"/>
  <c r="AA104" i="19"/>
  <c r="AA103" i="19"/>
  <c r="AA101" i="19"/>
  <c r="AA98" i="19"/>
  <c r="AA100" i="19"/>
  <c r="AA97" i="19"/>
  <c r="AC70" i="19"/>
  <c r="AC64" i="19"/>
  <c r="AC66" i="19" s="1"/>
  <c r="AC67" i="19"/>
  <c r="W99" i="19"/>
  <c r="AD99" i="19"/>
  <c r="AB99" i="19"/>
  <c r="X102" i="19"/>
  <c r="Y11" i="19"/>
  <c r="AA11" i="19"/>
  <c r="AD11" i="19"/>
  <c r="Z9" i="19"/>
  <c r="N71" i="19"/>
  <c r="R71" i="19"/>
  <c r="O104" i="19"/>
  <c r="X11" i="19"/>
  <c r="X37" i="19"/>
  <c r="X41" i="19"/>
  <c r="X40" i="19"/>
  <c r="X38" i="19"/>
  <c r="X35" i="19"/>
  <c r="X34" i="19"/>
  <c r="X36" i="19"/>
  <c r="Z8" i="19"/>
  <c r="Z7" i="19"/>
  <c r="Z5" i="19"/>
  <c r="Z4" i="19"/>
  <c r="Z10" i="19"/>
  <c r="Z11" i="19" s="1"/>
  <c r="Z6" i="19"/>
  <c r="AC11" i="19"/>
  <c r="X39" i="19"/>
  <c r="AA22" i="18"/>
  <c r="Z11" i="18"/>
  <c r="Z22" i="18"/>
  <c r="X8" i="18"/>
  <c r="X4" i="18"/>
  <c r="X10" i="18"/>
  <c r="X11" i="18" s="1"/>
  <c r="X7" i="18"/>
  <c r="X5" i="18"/>
  <c r="X6" i="18"/>
  <c r="X19" i="18"/>
  <c r="X15" i="18"/>
  <c r="X21" i="18"/>
  <c r="X22" i="18" s="1"/>
  <c r="X18" i="18"/>
  <c r="X16" i="18"/>
  <c r="X17" i="18"/>
  <c r="Y21" i="13"/>
  <c r="AD59" i="13"/>
  <c r="Z55" i="13"/>
  <c r="AA60" i="13"/>
  <c r="Y20" i="13"/>
  <c r="Y22" i="13" s="1"/>
  <c r="Y16" i="13"/>
  <c r="Z59" i="13"/>
  <c r="Y19" i="13"/>
  <c r="AA56" i="13"/>
  <c r="S11" i="13"/>
  <c r="AC6" i="13" s="1"/>
  <c r="M22" i="13"/>
  <c r="W20" i="13"/>
  <c r="X61" i="13"/>
  <c r="AB57" i="13"/>
  <c r="X21" i="13"/>
  <c r="X20" i="13"/>
  <c r="X22" i="13" s="1"/>
  <c r="X19" i="13"/>
  <c r="X18" i="13"/>
  <c r="X17" i="13"/>
  <c r="X16" i="13"/>
  <c r="AA61" i="13"/>
  <c r="AD60" i="13"/>
  <c r="Z60" i="13"/>
  <c r="AB58" i="13"/>
  <c r="X58" i="13"/>
  <c r="AA57" i="13"/>
  <c r="AD56" i="13"/>
  <c r="Z56" i="13"/>
  <c r="AB54" i="13"/>
  <c r="X54" i="13"/>
  <c r="AB61" i="13"/>
  <c r="X57" i="13"/>
  <c r="AA21" i="13"/>
  <c r="AA20" i="13"/>
  <c r="AA19" i="13"/>
  <c r="AA18" i="13"/>
  <c r="AA17" i="13"/>
  <c r="AA16" i="13"/>
  <c r="AD61" i="13"/>
  <c r="Z61" i="13"/>
  <c r="AB59" i="13"/>
  <c r="X59" i="13"/>
  <c r="AA58" i="13"/>
  <c r="AD57" i="13"/>
  <c r="Z57" i="13"/>
  <c r="X55" i="13"/>
  <c r="AA54" i="13"/>
  <c r="Z21" i="13"/>
  <c r="Z20" i="13"/>
  <c r="Z19" i="13"/>
  <c r="Z18" i="13"/>
  <c r="Z17" i="13"/>
  <c r="Z16" i="13"/>
  <c r="AA59" i="13"/>
  <c r="AD58" i="13"/>
  <c r="Z58" i="13"/>
  <c r="AB56" i="13"/>
  <c r="X56" i="13"/>
  <c r="AD38" i="13"/>
  <c r="AD39" i="13"/>
  <c r="AD35" i="13"/>
  <c r="AD40" i="13"/>
  <c r="AD36" i="13"/>
  <c r="AD37" i="13"/>
  <c r="S38" i="13"/>
  <c r="AB39" i="13"/>
  <c r="AB35" i="13"/>
  <c r="AB40" i="13"/>
  <c r="AB36" i="13"/>
  <c r="AB38" i="13"/>
  <c r="AB37" i="13"/>
  <c r="S61" i="13"/>
  <c r="AC59" i="13" s="1"/>
  <c r="O61" i="13"/>
  <c r="Y59" i="13" s="1"/>
  <c r="M61" i="13"/>
  <c r="Q40" i="13"/>
  <c r="P38" i="13"/>
  <c r="O38" i="13"/>
  <c r="N38" i="13"/>
  <c r="M40" i="13"/>
  <c r="AC20" i="13"/>
  <c r="AD15" i="13"/>
  <c r="AD19" i="13"/>
  <c r="AD21" i="13"/>
  <c r="AD18" i="13"/>
  <c r="AD17" i="13"/>
  <c r="AD20" i="13"/>
  <c r="AC17" i="13"/>
  <c r="AC21" i="13"/>
  <c r="AC19" i="13"/>
  <c r="AC15" i="13"/>
  <c r="AC18" i="13"/>
  <c r="R20" i="13"/>
  <c r="Z10" i="13"/>
  <c r="Z6" i="13"/>
  <c r="Y9" i="13"/>
  <c r="Y5" i="13"/>
  <c r="AD10" i="13"/>
  <c r="AD6" i="13"/>
  <c r="W10" i="13"/>
  <c r="W6" i="13"/>
  <c r="AB4" i="13"/>
  <c r="X4" i="13"/>
  <c r="Y10" i="13"/>
  <c r="AB9" i="13"/>
  <c r="X9" i="13"/>
  <c r="AD7" i="13"/>
  <c r="Z7" i="13"/>
  <c r="Y6" i="13"/>
  <c r="X5" i="13"/>
  <c r="AB8" i="13"/>
  <c r="AB10" i="13"/>
  <c r="X10" i="13"/>
  <c r="AD8" i="13"/>
  <c r="Z8" i="13"/>
  <c r="AC7" i="13"/>
  <c r="Y7" i="13"/>
  <c r="AB6" i="13"/>
  <c r="X6" i="13"/>
  <c r="AD4" i="13"/>
  <c r="Z4" i="13"/>
  <c r="X8" i="13"/>
  <c r="AD9" i="13"/>
  <c r="AD11" i="13" s="1"/>
  <c r="Z9" i="13"/>
  <c r="Z11" i="13" s="1"/>
  <c r="Y8" i="13"/>
  <c r="Z5" i="13"/>
  <c r="Y4" i="13"/>
  <c r="W9" i="13"/>
  <c r="W5" i="13"/>
  <c r="W8" i="13"/>
  <c r="W7" i="13"/>
  <c r="AC9" i="13" l="1"/>
  <c r="AB70" i="19"/>
  <c r="AB67" i="19"/>
  <c r="AB64" i="19"/>
  <c r="AB66" i="19" s="1"/>
  <c r="AB69" i="19" s="1"/>
  <c r="AB71" i="19" s="1"/>
  <c r="Z66" i="19"/>
  <c r="Z69" i="19" s="1"/>
  <c r="Z71" i="19" s="1"/>
  <c r="AA66" i="19"/>
  <c r="AA69" i="19" s="1"/>
  <c r="AA71" i="19" s="1"/>
  <c r="X70" i="19"/>
  <c r="X68" i="19"/>
  <c r="X67" i="19"/>
  <c r="X64" i="19"/>
  <c r="X65" i="19"/>
  <c r="Y104" i="19"/>
  <c r="Y100" i="19"/>
  <c r="Y101" i="19"/>
  <c r="Y103" i="19"/>
  <c r="Y98" i="19"/>
  <c r="Y97" i="19"/>
  <c r="Y99" i="19"/>
  <c r="AC69" i="19"/>
  <c r="AC71" i="19" s="1"/>
  <c r="Z22" i="13"/>
  <c r="AC4" i="13"/>
  <c r="AC8" i="13"/>
  <c r="AC10" i="13"/>
  <c r="Y11" i="13"/>
  <c r="AC22" i="13"/>
  <c r="X11" i="13"/>
  <c r="W18" i="13"/>
  <c r="W15" i="13"/>
  <c r="W19" i="13"/>
  <c r="W21" i="13"/>
  <c r="W16" i="13"/>
  <c r="W17" i="13"/>
  <c r="W11" i="13"/>
  <c r="AB11" i="13"/>
  <c r="W57" i="13"/>
  <c r="W61" i="13"/>
  <c r="W60" i="13"/>
  <c r="W58" i="13"/>
  <c r="W54" i="13"/>
  <c r="W55" i="13"/>
  <c r="W56" i="13"/>
  <c r="Y56" i="13"/>
  <c r="AC11" i="13"/>
  <c r="AC57" i="13"/>
  <c r="AC61" i="13"/>
  <c r="AC60" i="13"/>
  <c r="AC54" i="13"/>
  <c r="AC58" i="13"/>
  <c r="W22" i="13"/>
  <c r="Y57" i="13"/>
  <c r="Y61" i="13"/>
  <c r="Y58" i="13"/>
  <c r="Y60" i="13"/>
  <c r="Y55" i="13"/>
  <c r="Y54" i="13"/>
  <c r="AC56" i="13"/>
  <c r="AA22" i="13"/>
  <c r="W59" i="13"/>
  <c r="W36" i="13"/>
  <c r="W40" i="13"/>
  <c r="W38" i="13"/>
  <c r="W35" i="13"/>
  <c r="W37" i="13"/>
  <c r="W33" i="13"/>
  <c r="W34" i="13"/>
  <c r="W39" i="13"/>
  <c r="S40" i="13"/>
  <c r="AC38" i="13" s="1"/>
  <c r="AA33" i="13"/>
  <c r="AA35" i="13"/>
  <c r="AA37" i="13"/>
  <c r="AA39" i="13"/>
  <c r="AA36" i="13"/>
  <c r="AA38" i="13"/>
  <c r="AA40" i="13"/>
  <c r="P40" i="13"/>
  <c r="O40" i="13"/>
  <c r="N40" i="13"/>
  <c r="AD22" i="13"/>
  <c r="R22" i="13"/>
  <c r="AA10" i="13"/>
  <c r="AA5" i="13"/>
  <c r="AA9" i="13"/>
  <c r="AA7" i="13"/>
  <c r="AA4" i="13"/>
  <c r="AA8" i="13"/>
  <c r="AA6" i="13"/>
  <c r="X66" i="19" l="1"/>
  <c r="X69" i="19" s="1"/>
  <c r="X71" i="19" s="1"/>
  <c r="AA11" i="13"/>
  <c r="Y35" i="13"/>
  <c r="Y39" i="13"/>
  <c r="Y36" i="13"/>
  <c r="Y40" i="13"/>
  <c r="Y38" i="13"/>
  <c r="Y33" i="13"/>
  <c r="Y37" i="13"/>
  <c r="Y34" i="13"/>
  <c r="X34" i="13"/>
  <c r="X36" i="13"/>
  <c r="X38" i="13"/>
  <c r="X40" i="13"/>
  <c r="X35" i="13"/>
  <c r="X37" i="13"/>
  <c r="X39" i="13"/>
  <c r="X33" i="13"/>
  <c r="AC33" i="13"/>
  <c r="AC36" i="13"/>
  <c r="AC37" i="13"/>
  <c r="AC39" i="13"/>
  <c r="AC40" i="13"/>
  <c r="AC35" i="13"/>
  <c r="Z33" i="13"/>
  <c r="Z35" i="13"/>
  <c r="Z39" i="13"/>
  <c r="Z34" i="13"/>
  <c r="Z37" i="13"/>
  <c r="Z36" i="13"/>
  <c r="Z40" i="13"/>
  <c r="Z38" i="13"/>
  <c r="AB21" i="13"/>
  <c r="AB19" i="13"/>
  <c r="AB18" i="13"/>
  <c r="AB15" i="13"/>
  <c r="AB17" i="13"/>
  <c r="AB20" i="13"/>
  <c r="AB22" i="13" l="1"/>
  <c r="T19" i="5"/>
  <c r="L7" i="5"/>
  <c r="T7" i="5" s="1"/>
  <c r="M7" i="5"/>
  <c r="M25" i="5" s="1"/>
  <c r="N7" i="5"/>
  <c r="O7" i="5"/>
  <c r="P7" i="5"/>
  <c r="Q7" i="5"/>
  <c r="R7" i="5"/>
  <c r="S7" i="5"/>
  <c r="L8" i="5"/>
  <c r="T8" i="5" s="1"/>
  <c r="M8" i="5"/>
  <c r="N8" i="5"/>
  <c r="O8" i="5"/>
  <c r="P8" i="5"/>
  <c r="Q8" i="5"/>
  <c r="R8" i="5"/>
  <c r="S8" i="5"/>
  <c r="M9" i="5"/>
  <c r="T9" i="5" s="1"/>
  <c r="N9" i="5"/>
  <c r="O9" i="5"/>
  <c r="P9" i="5"/>
  <c r="Q9" i="5"/>
  <c r="R9" i="5"/>
  <c r="S9" i="5"/>
  <c r="S25" i="5" s="1"/>
  <c r="L10" i="5"/>
  <c r="M10" i="5"/>
  <c r="N10" i="5"/>
  <c r="O10" i="5"/>
  <c r="P10" i="5"/>
  <c r="L11" i="5"/>
  <c r="M11" i="5"/>
  <c r="N11" i="5"/>
  <c r="O11" i="5"/>
  <c r="L12" i="5"/>
  <c r="T12" i="5" s="1"/>
  <c r="M12" i="5"/>
  <c r="N12" i="5"/>
  <c r="L13" i="5"/>
  <c r="T13" i="5" s="1"/>
  <c r="M13" i="5"/>
  <c r="L14" i="5"/>
  <c r="T14" i="5" s="1"/>
  <c r="Q15" i="5"/>
  <c r="R15" i="5"/>
  <c r="P16" i="5"/>
  <c r="T16" i="5" s="1"/>
  <c r="O17" i="5"/>
  <c r="T17" i="5" s="1"/>
  <c r="N18" i="5"/>
  <c r="T18" i="5" s="1"/>
  <c r="M19" i="5"/>
  <c r="L20" i="5"/>
  <c r="T20" i="5" s="1"/>
  <c r="S21" i="5"/>
  <c r="T21" i="5" s="1"/>
  <c r="M22" i="5"/>
  <c r="T22" i="5" s="1"/>
  <c r="N22" i="5"/>
  <c r="O22" i="5"/>
  <c r="P22" i="5"/>
  <c r="L23" i="5"/>
  <c r="M23" i="5"/>
  <c r="N23" i="5"/>
  <c r="O23" i="5"/>
  <c r="P23" i="5"/>
  <c r="Q23" i="5"/>
  <c r="R23" i="5"/>
  <c r="S23" i="5"/>
  <c r="P24" i="5"/>
  <c r="Q24" i="5"/>
  <c r="R24" i="5"/>
  <c r="S24" i="5"/>
  <c r="N6" i="5"/>
  <c r="T6" i="5" s="1"/>
  <c r="O6" i="5"/>
  <c r="P6" i="5"/>
  <c r="Q6" i="5"/>
  <c r="R6" i="5"/>
  <c r="S6" i="5"/>
  <c r="T15" i="5" l="1"/>
  <c r="Q25" i="5"/>
  <c r="T23" i="5"/>
  <c r="P25" i="5"/>
  <c r="N25" i="5"/>
  <c r="T11" i="5"/>
  <c r="T10" i="5"/>
  <c r="O25" i="5"/>
  <c r="T24" i="5"/>
  <c r="R25" i="5"/>
  <c r="L25" i="5"/>
  <c r="N108" i="5"/>
  <c r="N107" i="5"/>
  <c r="N108" i="4"/>
  <c r="N107" i="4"/>
  <c r="N101" i="4"/>
  <c r="N93" i="4"/>
  <c r="N94" i="4"/>
  <c r="N95" i="4"/>
  <c r="N92" i="4"/>
  <c r="O108" i="3"/>
  <c r="O107" i="3"/>
  <c r="O101" i="3"/>
  <c r="O93" i="3"/>
  <c r="O94" i="3"/>
  <c r="O95" i="3"/>
  <c r="O92" i="3"/>
  <c r="T25" i="5" l="1"/>
  <c r="O109" i="3"/>
  <c r="N109" i="4"/>
  <c r="S70" i="3" l="1"/>
  <c r="T70" i="3"/>
  <c r="T74" i="3" s="1"/>
  <c r="R70" i="3"/>
  <c r="R71" i="4"/>
  <c r="S71" i="4"/>
  <c r="S76" i="4" s="1"/>
  <c r="Q71" i="4"/>
  <c r="L70" i="5"/>
  <c r="M70" i="5"/>
  <c r="N70" i="5"/>
  <c r="N93" i="5" s="1"/>
  <c r="L71" i="5"/>
  <c r="M71" i="5"/>
  <c r="N71" i="5"/>
  <c r="N94" i="5" s="1"/>
  <c r="L72" i="5"/>
  <c r="M72" i="5"/>
  <c r="N72" i="5"/>
  <c r="N95" i="5" s="1"/>
  <c r="L73" i="5"/>
  <c r="M73" i="5"/>
  <c r="L74" i="5"/>
  <c r="M74" i="5"/>
  <c r="L75" i="5"/>
  <c r="M75" i="5"/>
  <c r="L76" i="5"/>
  <c r="L77" i="5"/>
  <c r="N78" i="5"/>
  <c r="N101" i="5" s="1"/>
  <c r="M79" i="5"/>
  <c r="L82" i="5"/>
  <c r="L83" i="5"/>
  <c r="L84" i="5"/>
  <c r="M84" i="5"/>
  <c r="L85" i="5"/>
  <c r="M85" i="5"/>
  <c r="N85" i="5"/>
  <c r="M69" i="5"/>
  <c r="N69" i="5"/>
  <c r="N92" i="5" s="1"/>
  <c r="L69" i="5"/>
  <c r="L56" i="5"/>
  <c r="L57" i="5"/>
  <c r="L58" i="5"/>
  <c r="L59" i="5"/>
  <c r="L60" i="5"/>
  <c r="L61" i="5"/>
  <c r="L62" i="5"/>
  <c r="L55" i="5"/>
  <c r="P31" i="5"/>
  <c r="Q33" i="5"/>
  <c r="R33" i="5"/>
  <c r="P33" i="5"/>
  <c r="O33" i="5"/>
  <c r="N33" i="5"/>
  <c r="M33" i="5"/>
  <c r="L33" i="5"/>
  <c r="S34" i="5"/>
  <c r="L34" i="5"/>
  <c r="M34" i="5"/>
  <c r="N34" i="5"/>
  <c r="O34" i="5"/>
  <c r="P34" i="5"/>
  <c r="L36" i="5"/>
  <c r="M36" i="5"/>
  <c r="N36" i="5"/>
  <c r="O36" i="5"/>
  <c r="P36" i="5"/>
  <c r="Q36" i="5"/>
  <c r="R36" i="5"/>
  <c r="S36" i="5"/>
  <c r="N86" i="3"/>
  <c r="O86" i="3"/>
  <c r="M86" i="3"/>
  <c r="M86" i="4"/>
  <c r="N86" i="4"/>
  <c r="L86" i="4"/>
  <c r="N86" i="5" l="1"/>
  <c r="R76" i="4"/>
  <c r="M98" i="4"/>
  <c r="M86" i="5"/>
  <c r="M107" i="5" s="1"/>
  <c r="Q76" i="4"/>
  <c r="L86" i="5"/>
  <c r="L96" i="5" s="1"/>
  <c r="S74" i="3"/>
  <c r="R74" i="3"/>
  <c r="L30" i="5"/>
  <c r="P30" i="5"/>
  <c r="P32" i="5" s="1"/>
  <c r="P35" i="5" s="1"/>
  <c r="L31" i="5"/>
  <c r="N31" i="5"/>
  <c r="Q70" i="5"/>
  <c r="R69" i="5"/>
  <c r="N109" i="5"/>
  <c r="S69" i="5"/>
  <c r="S73" i="5" s="1"/>
  <c r="Q30" i="5"/>
  <c r="Q32" i="5" s="1"/>
  <c r="R30" i="5"/>
  <c r="R32" i="5" s="1"/>
  <c r="R35" i="5" s="1"/>
  <c r="R37" i="5" s="1"/>
  <c r="N30" i="5"/>
  <c r="R70" i="5"/>
  <c r="M31" i="5"/>
  <c r="M30" i="5"/>
  <c r="O31" i="5"/>
  <c r="S30" i="5"/>
  <c r="S32" i="5" s="1"/>
  <c r="O30" i="5"/>
  <c r="S70" i="5"/>
  <c r="S74" i="5" s="1"/>
  <c r="Q69" i="5"/>
  <c r="M92" i="5" l="1"/>
  <c r="M95" i="5"/>
  <c r="M98" i="5"/>
  <c r="M108" i="5"/>
  <c r="M93" i="5"/>
  <c r="M94" i="5"/>
  <c r="M97" i="5"/>
  <c r="M109" i="5"/>
  <c r="M96" i="5"/>
  <c r="M102" i="5"/>
  <c r="R74" i="5"/>
  <c r="L106" i="5"/>
  <c r="R73" i="5"/>
  <c r="L105" i="5"/>
  <c r="Q74" i="5"/>
  <c r="L94" i="5"/>
  <c r="L99" i="5"/>
  <c r="L93" i="5"/>
  <c r="L100" i="5"/>
  <c r="L95" i="5"/>
  <c r="Q73" i="5"/>
  <c r="L108" i="5"/>
  <c r="L107" i="5"/>
  <c r="L97" i="5"/>
  <c r="L109" i="5"/>
  <c r="L98" i="5"/>
  <c r="L92" i="5"/>
  <c r="M32" i="5"/>
  <c r="M35" i="5" s="1"/>
  <c r="M37" i="5" s="1"/>
  <c r="M48" i="5" s="1"/>
  <c r="N32" i="5"/>
  <c r="N35" i="5" s="1"/>
  <c r="N37" i="5" s="1"/>
  <c r="O32" i="5"/>
  <c r="O35" i="5" s="1"/>
  <c r="O37" i="5" s="1"/>
  <c r="S35" i="5"/>
  <c r="S37" i="5" s="1"/>
  <c r="Q35" i="5"/>
  <c r="Q37" i="5" s="1"/>
  <c r="L32" i="5"/>
  <c r="P37" i="5"/>
  <c r="L35" i="5" l="1"/>
  <c r="L37" i="5" s="1"/>
  <c r="Q43" i="5"/>
  <c r="Q45" i="5"/>
  <c r="Q46" i="5"/>
  <c r="Q49" i="5"/>
  <c r="Q48" i="5"/>
  <c r="M47" i="5"/>
  <c r="M44" i="5"/>
  <c r="M43" i="5"/>
  <c r="M49" i="5"/>
  <c r="M46" i="5"/>
  <c r="M45" i="5"/>
  <c r="R48" i="5"/>
  <c r="L43" i="5" l="1"/>
  <c r="L48" i="5"/>
  <c r="P46" i="5"/>
  <c r="P44" i="5"/>
  <c r="P43" i="5"/>
  <c r="P47" i="5"/>
  <c r="P45" i="5"/>
  <c r="P49" i="5"/>
  <c r="P48" i="5"/>
  <c r="R45" i="5"/>
  <c r="R43" i="5"/>
  <c r="R46" i="5"/>
  <c r="R49" i="5"/>
  <c r="O48" i="5"/>
  <c r="L47" i="5"/>
  <c r="L46" i="5"/>
  <c r="L44" i="5"/>
  <c r="L45" i="5"/>
  <c r="L49" i="5"/>
  <c r="S43" i="5" l="1"/>
  <c r="S47" i="5"/>
  <c r="S49" i="5"/>
  <c r="S45" i="5"/>
  <c r="S48" i="5"/>
  <c r="N46" i="5"/>
  <c r="N47" i="5"/>
  <c r="N44" i="5"/>
  <c r="N49" i="5"/>
  <c r="N43" i="5"/>
  <c r="N45" i="5"/>
  <c r="O49" i="5"/>
  <c r="O46" i="5"/>
  <c r="O43" i="5"/>
  <c r="O47" i="5"/>
  <c r="O44" i="5"/>
  <c r="O45" i="5"/>
  <c r="N48" i="5"/>
  <c r="M109" i="4" l="1"/>
  <c r="L109" i="4"/>
  <c r="S70" i="4"/>
  <c r="S75" i="4" s="1"/>
  <c r="R70" i="4"/>
  <c r="R75" i="4" s="1"/>
  <c r="Q70" i="4"/>
  <c r="Q75" i="4" s="1"/>
  <c r="S69" i="4"/>
  <c r="S74" i="4" s="1"/>
  <c r="R69" i="4"/>
  <c r="R74" i="4" s="1"/>
  <c r="Q69" i="4"/>
  <c r="Q74" i="4" s="1"/>
  <c r="M63" i="4"/>
  <c r="L63" i="4"/>
  <c r="O63" i="4" s="1"/>
  <c r="S36" i="4"/>
  <c r="R36" i="4"/>
  <c r="Q36" i="4"/>
  <c r="P36" i="4"/>
  <c r="O36" i="4"/>
  <c r="N36" i="4"/>
  <c r="M36" i="4"/>
  <c r="L36" i="4"/>
  <c r="S34" i="4"/>
  <c r="P34" i="4"/>
  <c r="O34" i="4"/>
  <c r="N34" i="4"/>
  <c r="M34" i="4"/>
  <c r="L34" i="4"/>
  <c r="R33" i="4"/>
  <c r="Q33" i="4"/>
  <c r="P33" i="4"/>
  <c r="O33" i="4"/>
  <c r="N33" i="4"/>
  <c r="M33" i="4"/>
  <c r="L33" i="4"/>
  <c r="P31" i="4"/>
  <c r="O31" i="4"/>
  <c r="N31" i="4"/>
  <c r="M31" i="4"/>
  <c r="L31" i="4"/>
  <c r="S30" i="4"/>
  <c r="S32" i="4" s="1"/>
  <c r="R30" i="4"/>
  <c r="Q30" i="4"/>
  <c r="P30" i="4"/>
  <c r="O30" i="4"/>
  <c r="N30" i="4"/>
  <c r="M30" i="4"/>
  <c r="L30" i="4"/>
  <c r="N94" i="3"/>
  <c r="N92" i="3"/>
  <c r="N95" i="3"/>
  <c r="M92" i="3"/>
  <c r="M93" i="3"/>
  <c r="M63" i="3"/>
  <c r="T69" i="3"/>
  <c r="T73" i="3" s="1"/>
  <c r="S69" i="3"/>
  <c r="S73" i="3" s="1"/>
  <c r="R69" i="3"/>
  <c r="R73" i="3" s="1"/>
  <c r="T36" i="3"/>
  <c r="S36" i="3"/>
  <c r="R36" i="3"/>
  <c r="Q36" i="3"/>
  <c r="P36" i="3"/>
  <c r="O36" i="3"/>
  <c r="N36" i="3"/>
  <c r="M36" i="3"/>
  <c r="T34" i="3"/>
  <c r="Q34" i="3"/>
  <c r="P34" i="3"/>
  <c r="O34" i="3"/>
  <c r="N34" i="3"/>
  <c r="M34" i="3"/>
  <c r="S33" i="3"/>
  <c r="R33" i="3"/>
  <c r="Q33" i="3"/>
  <c r="P33" i="3"/>
  <c r="O33" i="3"/>
  <c r="N33" i="3"/>
  <c r="M33" i="3"/>
  <c r="Q31" i="3"/>
  <c r="P31" i="3"/>
  <c r="O31" i="3"/>
  <c r="N31" i="3"/>
  <c r="M31" i="3"/>
  <c r="T30" i="3"/>
  <c r="T32" i="3" s="1"/>
  <c r="S30" i="3"/>
  <c r="S32" i="3" s="1"/>
  <c r="R30" i="3"/>
  <c r="Q30" i="3"/>
  <c r="P30" i="3"/>
  <c r="O30" i="3"/>
  <c r="N30" i="3"/>
  <c r="M30" i="3"/>
  <c r="O32" i="4" l="1"/>
  <c r="Q32" i="4"/>
  <c r="Q35" i="4" s="1"/>
  <c r="P32" i="4"/>
  <c r="P35" i="4" s="1"/>
  <c r="L32" i="4"/>
  <c r="L35" i="4" s="1"/>
  <c r="Q32" i="3"/>
  <c r="Q35" i="3" s="1"/>
  <c r="P32" i="3"/>
  <c r="P35" i="3" s="1"/>
  <c r="O32" i="3"/>
  <c r="O35" i="3" s="1"/>
  <c r="S35" i="4"/>
  <c r="O35" i="4"/>
  <c r="S35" i="3"/>
  <c r="T35" i="3"/>
  <c r="P57" i="3"/>
  <c r="L63" i="5"/>
  <c r="M32" i="3"/>
  <c r="M35" i="3" s="1"/>
  <c r="O59" i="4"/>
  <c r="O57" i="4"/>
  <c r="L97" i="4"/>
  <c r="O55" i="4"/>
  <c r="L107" i="4"/>
  <c r="L93" i="4"/>
  <c r="M97" i="4"/>
  <c r="L108" i="4"/>
  <c r="L94" i="4"/>
  <c r="L100" i="4"/>
  <c r="M108" i="4"/>
  <c r="M94" i="4"/>
  <c r="L106" i="4"/>
  <c r="P55" i="3"/>
  <c r="P59" i="3"/>
  <c r="N97" i="3"/>
  <c r="N93" i="3"/>
  <c r="P60" i="3"/>
  <c r="P62" i="3"/>
  <c r="P58" i="3"/>
  <c r="P63" i="3"/>
  <c r="N96" i="3"/>
  <c r="N102" i="3"/>
  <c r="P56" i="3"/>
  <c r="P61" i="3"/>
  <c r="N107" i="3"/>
  <c r="M32" i="4"/>
  <c r="M35" i="4" s="1"/>
  <c r="O61" i="4"/>
  <c r="N32" i="4"/>
  <c r="N35" i="4" s="1"/>
  <c r="R32" i="4"/>
  <c r="R35" i="4" s="1"/>
  <c r="L92" i="4"/>
  <c r="M93" i="4"/>
  <c r="L96" i="4"/>
  <c r="L98" i="4"/>
  <c r="M102" i="4"/>
  <c r="M107" i="4"/>
  <c r="O56" i="4"/>
  <c r="O58" i="4"/>
  <c r="O60" i="4"/>
  <c r="O62" i="4"/>
  <c r="M92" i="4"/>
  <c r="L95" i="4"/>
  <c r="M96" i="4"/>
  <c r="L99" i="4"/>
  <c r="L105" i="4"/>
  <c r="M95" i="4"/>
  <c r="N109" i="3"/>
  <c r="N108" i="3"/>
  <c r="M106" i="3"/>
  <c r="M98" i="3"/>
  <c r="M94" i="3"/>
  <c r="M108" i="3"/>
  <c r="M100" i="3"/>
  <c r="M96" i="3"/>
  <c r="M107" i="3"/>
  <c r="M99" i="3"/>
  <c r="M95" i="3"/>
  <c r="M109" i="3"/>
  <c r="M105" i="3"/>
  <c r="M97" i="3"/>
  <c r="N32" i="3"/>
  <c r="N35" i="3" s="1"/>
  <c r="R32" i="3"/>
  <c r="R35" i="3" s="1"/>
  <c r="O63" i="5" l="1"/>
  <c r="O57" i="5"/>
  <c r="O61" i="5"/>
  <c r="O55" i="5"/>
  <c r="O58" i="5"/>
  <c r="O59" i="5"/>
  <c r="O60" i="5"/>
  <c r="O56" i="5"/>
  <c r="O62" i="5"/>
  <c r="P37" i="4"/>
  <c r="L37" i="4"/>
  <c r="L48" i="4" s="1"/>
  <c r="P37" i="3"/>
  <c r="T37" i="3"/>
  <c r="T48" i="3" s="1"/>
  <c r="P44" i="4" l="1"/>
  <c r="P43" i="4"/>
  <c r="P47" i="4"/>
  <c r="P46" i="4"/>
  <c r="P45" i="4"/>
  <c r="P49" i="4"/>
  <c r="Q37" i="4"/>
  <c r="P48" i="4"/>
  <c r="L47" i="4"/>
  <c r="L44" i="4"/>
  <c r="L43" i="4"/>
  <c r="L49" i="4"/>
  <c r="L46" i="4"/>
  <c r="L45" i="4"/>
  <c r="O37" i="4"/>
  <c r="S37" i="4"/>
  <c r="P43" i="3"/>
  <c r="P44" i="3"/>
  <c r="P49" i="3"/>
  <c r="P47" i="3"/>
  <c r="P46" i="3"/>
  <c r="P45" i="3"/>
  <c r="P48" i="3"/>
  <c r="T47" i="3"/>
  <c r="T43" i="3"/>
  <c r="T49" i="3"/>
  <c r="T45" i="3"/>
  <c r="S37" i="3"/>
  <c r="Q37" i="3"/>
  <c r="Q48" i="3" s="1"/>
  <c r="M37" i="3"/>
  <c r="M48" i="3" s="1"/>
  <c r="O37" i="3"/>
  <c r="O48" i="3" s="1"/>
  <c r="O47" i="4" l="1"/>
  <c r="O46" i="4"/>
  <c r="O44" i="4"/>
  <c r="O43" i="4"/>
  <c r="O45" i="4"/>
  <c r="O49" i="4"/>
  <c r="Q49" i="4"/>
  <c r="Q43" i="4"/>
  <c r="Q46" i="4"/>
  <c r="Q45" i="4"/>
  <c r="Q48" i="4"/>
  <c r="S43" i="4"/>
  <c r="S49" i="4"/>
  <c r="S47" i="4"/>
  <c r="S45" i="4"/>
  <c r="N37" i="4"/>
  <c r="N48" i="4" s="1"/>
  <c r="O48" i="4"/>
  <c r="R37" i="4"/>
  <c r="S48" i="4"/>
  <c r="M37" i="4"/>
  <c r="M48" i="4" s="1"/>
  <c r="S45" i="3"/>
  <c r="S46" i="3"/>
  <c r="S43" i="3"/>
  <c r="S49" i="3"/>
  <c r="O44" i="3"/>
  <c r="O45" i="3"/>
  <c r="O46" i="3"/>
  <c r="O47" i="3"/>
  <c r="O49" i="3"/>
  <c r="O43" i="3"/>
  <c r="M44" i="3"/>
  <c r="M45" i="3"/>
  <c r="M47" i="3"/>
  <c r="M43" i="3"/>
  <c r="M49" i="3"/>
  <c r="M46" i="3"/>
  <c r="R37" i="3"/>
  <c r="N37" i="3"/>
  <c r="N48" i="3" s="1"/>
  <c r="S48" i="3"/>
  <c r="Q47" i="3"/>
  <c r="Q44" i="3"/>
  <c r="Q49" i="3"/>
  <c r="Q46" i="3"/>
  <c r="Q45" i="3"/>
  <c r="Q43" i="3"/>
  <c r="N46" i="4" l="1"/>
  <c r="N47" i="4"/>
  <c r="N43" i="4"/>
  <c r="N49" i="4"/>
  <c r="N44" i="4"/>
  <c r="N45" i="4"/>
  <c r="R49" i="4"/>
  <c r="R46" i="4"/>
  <c r="R43" i="4"/>
  <c r="R45" i="4"/>
  <c r="M46" i="4"/>
  <c r="M47" i="4"/>
  <c r="M49" i="4"/>
  <c r="M44" i="4"/>
  <c r="M43" i="4"/>
  <c r="M45" i="4"/>
  <c r="R48" i="4"/>
  <c r="R46" i="3"/>
  <c r="R49" i="3"/>
  <c r="R43" i="3"/>
  <c r="R45" i="3"/>
  <c r="R48" i="3"/>
  <c r="N44" i="3"/>
  <c r="N47" i="3"/>
  <c r="N43" i="3"/>
  <c r="N49" i="3"/>
  <c r="N46" i="3"/>
  <c r="N45" i="3"/>
  <c r="S25" i="4" l="1"/>
  <c r="R25" i="4"/>
  <c r="Q25" i="4"/>
  <c r="P25" i="4"/>
  <c r="O25" i="4"/>
  <c r="N25" i="4"/>
  <c r="M25" i="4"/>
  <c r="L25" i="4"/>
  <c r="T6" i="4"/>
  <c r="T7" i="4"/>
  <c r="T8" i="4"/>
  <c r="T9" i="4"/>
  <c r="T10" i="4"/>
  <c r="T11" i="4"/>
  <c r="T12" i="4"/>
  <c r="T13" i="4"/>
  <c r="T14" i="4"/>
  <c r="T15" i="4"/>
  <c r="T16" i="4"/>
  <c r="T17" i="4"/>
  <c r="T18" i="4"/>
  <c r="T19" i="4"/>
  <c r="T20" i="4"/>
  <c r="T21" i="4"/>
  <c r="T22" i="4"/>
  <c r="T23" i="4"/>
  <c r="T24" i="4"/>
  <c r="U24" i="3"/>
  <c r="N25" i="3"/>
  <c r="O25" i="3"/>
  <c r="P25" i="3"/>
  <c r="Q25" i="3"/>
  <c r="R25" i="3"/>
  <c r="S25" i="3"/>
  <c r="T25" i="3"/>
  <c r="M25" i="3"/>
  <c r="U22" i="3"/>
  <c r="U21" i="3"/>
  <c r="U20" i="3"/>
  <c r="U19" i="3"/>
  <c r="U18" i="3"/>
  <c r="U17" i="3"/>
  <c r="U16" i="3"/>
  <c r="U15" i="3"/>
  <c r="U14" i="3"/>
  <c r="U13" i="3"/>
  <c r="U12" i="3"/>
  <c r="U11" i="3"/>
  <c r="U10" i="3"/>
  <c r="U9" i="3"/>
  <c r="U8" i="3"/>
  <c r="U7" i="3"/>
  <c r="U6" i="3"/>
  <c r="U23" i="3"/>
  <c r="T25" i="4" l="1"/>
  <c r="U25" i="3"/>
</calcChain>
</file>

<file path=xl/sharedStrings.xml><?xml version="1.0" encoding="utf-8"?>
<sst xmlns="http://schemas.openxmlformats.org/spreadsheetml/2006/main" count="4227" uniqueCount="247">
  <si>
    <t>DIS</t>
  </si>
  <si>
    <t>Year of Birth</t>
  </si>
  <si>
    <t>U18</t>
  </si>
  <si>
    <t>U20</t>
  </si>
  <si>
    <t>U23</t>
  </si>
  <si>
    <t>U26</t>
  </si>
  <si>
    <t>2,12,17</t>
  </si>
  <si>
    <t>2,14,23</t>
  </si>
  <si>
    <t>17,30i</t>
  </si>
  <si>
    <t>David Storl</t>
  </si>
  <si>
    <t>SP</t>
  </si>
  <si>
    <t>21,54i</t>
  </si>
  <si>
    <t>Konrad Bukowiecki</t>
  </si>
  <si>
    <t>21,97i</t>
  </si>
  <si>
    <t>22,00i</t>
  </si>
  <si>
    <t>21,88i</t>
  </si>
  <si>
    <t>Tomas Stanek</t>
  </si>
  <si>
    <t>20,94i</t>
  </si>
  <si>
    <t>21,30i</t>
  </si>
  <si>
    <t>22,17i</t>
  </si>
  <si>
    <t>21,86i</t>
  </si>
  <si>
    <t>21,62i</t>
  </si>
  <si>
    <t>Tomas Majewski</t>
  </si>
  <si>
    <t>Asmir Kolasinac</t>
  </si>
  <si>
    <t>20,52i</t>
  </si>
  <si>
    <t>20,87i</t>
  </si>
  <si>
    <t>21,06i</t>
  </si>
  <si>
    <t>20,53i</t>
  </si>
  <si>
    <t>Michal Haratyk</t>
  </si>
  <si>
    <t>20,10i</t>
  </si>
  <si>
    <t>21,35i</t>
  </si>
  <si>
    <t>21,83i</t>
  </si>
  <si>
    <t>Stipe Zunic</t>
  </si>
  <si>
    <t>17,39i</t>
  </si>
  <si>
    <t>21,11i</t>
  </si>
  <si>
    <t>20,32i</t>
  </si>
  <si>
    <t>Zoltan Kovago</t>
  </si>
  <si>
    <t>DT</t>
  </si>
  <si>
    <t>Martin Wierig</t>
  </si>
  <si>
    <t>Robert Harting</t>
  </si>
  <si>
    <t>Alin Alexandru Firfirica</t>
  </si>
  <si>
    <t>Andrius Gudzius</t>
  </si>
  <si>
    <t>Piotr Malachowski</t>
  </si>
  <si>
    <t>Philip Milanov</t>
  </si>
  <si>
    <t>Daniel Stahl</t>
  </si>
  <si>
    <t>Christoph Harting</t>
  </si>
  <si>
    <t>Gerd Kanter</t>
  </si>
  <si>
    <t>Robert Urbanek</t>
  </si>
  <si>
    <t>Lukas Weisshaidinger</t>
  </si>
  <si>
    <t>Daniel Jasinski</t>
  </si>
  <si>
    <t>Apostolis Parellis</t>
  </si>
  <si>
    <t>Martin Kupper</t>
  </si>
  <si>
    <t>Bence Halasz</t>
  </si>
  <si>
    <t>HT</t>
  </si>
  <si>
    <t>Krisztian Pars</t>
  </si>
  <si>
    <t>74,76 (5)</t>
  </si>
  <si>
    <t>Ivan Tikhon</t>
  </si>
  <si>
    <t>Pawel Fajdek</t>
  </si>
  <si>
    <t>Nick Miller</t>
  </si>
  <si>
    <t>Valeriy Pronkin</t>
  </si>
  <si>
    <t>Sergei Marghiev</t>
  </si>
  <si>
    <t>Marcel Lomnicky</t>
  </si>
  <si>
    <t>Quentin Bigot</t>
  </si>
  <si>
    <t>Javier Cienfuegos</t>
  </si>
  <si>
    <t>Aleksey Sokirskiy</t>
  </si>
  <si>
    <t>Wojciech Nowicki</t>
  </si>
  <si>
    <t>Elvind Henriksen</t>
  </si>
  <si>
    <t>Myhailo Kokhan</t>
  </si>
  <si>
    <t>Sergey Litvinov</t>
  </si>
  <si>
    <t>David Söderberg</t>
  </si>
  <si>
    <t>Hleb Dudarau</t>
  </si>
  <si>
    <t>Antti Ruuskanen</t>
  </si>
  <si>
    <t>JT</t>
  </si>
  <si>
    <t>Ioannis Kiriazis</t>
  </si>
  <si>
    <t>Peter Frydrych</t>
  </si>
  <si>
    <t>Johannes Vetter</t>
  </si>
  <si>
    <t>Kim Amb</t>
  </si>
  <si>
    <t>Tero Pitkämäki</t>
  </si>
  <si>
    <t>Thomas Röhler</t>
  </si>
  <si>
    <t>Marcin Krukowski</t>
  </si>
  <si>
    <t>Lassi Etelatalo</t>
  </si>
  <si>
    <t>Julian Weber</t>
  </si>
  <si>
    <t>Andreas Hoffmann</t>
  </si>
  <si>
    <t>Jakub Vadlejch</t>
  </si>
  <si>
    <t>Dmytro Kosynskyy</t>
  </si>
  <si>
    <t>Viteszlav Vesely</t>
  </si>
  <si>
    <t>Magnus Kirt</t>
  </si>
  <si>
    <t>Christina Schwanitz</t>
  </si>
  <si>
    <t>14,50i</t>
  </si>
  <si>
    <t>19,68i</t>
  </si>
  <si>
    <t>19,15i</t>
  </si>
  <si>
    <t>18,50i</t>
  </si>
  <si>
    <t>19,54i</t>
  </si>
  <si>
    <t>19,11i</t>
  </si>
  <si>
    <t>Aliona Dubitskaya-Hryshko</t>
  </si>
  <si>
    <t>18,12i</t>
  </si>
  <si>
    <t>18,86i</t>
  </si>
  <si>
    <t>Yulia Leantsiuk</t>
  </si>
  <si>
    <t>Anita Marton</t>
  </si>
  <si>
    <t>19,62i</t>
  </si>
  <si>
    <t>19,00i</t>
  </si>
  <si>
    <t>18,77i</t>
  </si>
  <si>
    <t>Natallia Mikhnevich</t>
  </si>
  <si>
    <t>Shanice Craft</t>
  </si>
  <si>
    <t>Julia Fischer</t>
  </si>
  <si>
    <t>Sandra Perkovic</t>
  </si>
  <si>
    <t>Nadine Müller</t>
  </si>
  <si>
    <t>Mélina Robert-Michon</t>
  </si>
  <si>
    <t>Katerina Safrankova</t>
  </si>
  <si>
    <t>Sophie Hitschon</t>
  </si>
  <si>
    <t>Zalina Petrivskaya-Marghieva</t>
  </si>
  <si>
    <t>Marina Nikisenko-Marghieva</t>
  </si>
  <si>
    <t>Betty Heidler</t>
  </si>
  <si>
    <t>Joanna Fiodorow</t>
  </si>
  <si>
    <t>Malwina Kopron</t>
  </si>
  <si>
    <t>Kathrin Klaas</t>
  </si>
  <si>
    <t>Hanna Skydan</t>
  </si>
  <si>
    <t>Iryna Klymets</t>
  </si>
  <si>
    <t>Anita Wlodarczyk</t>
  </si>
  <si>
    <t>Hanna Malyshik-Zinchuk</t>
  </si>
  <si>
    <t>Alexandra Tavernier</t>
  </si>
  <si>
    <t>Christin Hussong</t>
  </si>
  <si>
    <t>Sara Kolak</t>
  </si>
  <si>
    <t>Katharina Molitor</t>
  </si>
  <si>
    <t>Barbora Spotakova</t>
  </si>
  <si>
    <t>Eda Tugsuz</t>
  </si>
  <si>
    <t>Maria Andrejczyk</t>
  </si>
  <si>
    <t>Tatsiana Khaladovich</t>
  </si>
  <si>
    <t>Christina Obergföll</t>
  </si>
  <si>
    <t>Sinta Sprudzane-Ozolina</t>
  </si>
  <si>
    <t>A22</t>
  </si>
  <si>
    <t>WA8</t>
  </si>
  <si>
    <t>A20</t>
  </si>
  <si>
    <t>B24</t>
  </si>
  <si>
    <t>A21</t>
  </si>
  <si>
    <t>Z1</t>
  </si>
  <si>
    <t>B18</t>
  </si>
  <si>
    <t>Z2</t>
  </si>
  <si>
    <t>B19</t>
  </si>
  <si>
    <t>A19</t>
  </si>
  <si>
    <t>A18</t>
  </si>
  <si>
    <t>B22</t>
  </si>
  <si>
    <t>B21</t>
  </si>
  <si>
    <t>B20</t>
  </si>
  <si>
    <t>GEEN</t>
  </si>
  <si>
    <t>Z</t>
  </si>
  <si>
    <t>B</t>
  </si>
  <si>
    <t>A Age</t>
  </si>
  <si>
    <t>career</t>
  </si>
  <si>
    <t>&lt; 26</t>
  </si>
  <si>
    <t>ELITE</t>
  </si>
  <si>
    <t>TSP</t>
  </si>
  <si>
    <t>A-ELITE</t>
  </si>
  <si>
    <t>*</t>
  </si>
  <si>
    <r>
      <rPr>
        <b/>
        <sz val="8"/>
        <rFont val="Verdana"/>
        <family val="2"/>
      </rPr>
      <t>NVT</t>
    </r>
    <r>
      <rPr>
        <sz val="8"/>
        <rFont val="Verdana"/>
        <family val="2"/>
      </rPr>
      <t xml:space="preserve"> : "Niet van toepassing". De atleet heeft deze leeftijd nog niet bereikt.</t>
    </r>
  </si>
  <si>
    <t>WA</t>
  </si>
  <si>
    <t>Athlete</t>
  </si>
  <si>
    <t>WA16</t>
  </si>
  <si>
    <t>WA24</t>
  </si>
  <si>
    <t>WA40</t>
  </si>
  <si>
    <t>NO STD</t>
  </si>
  <si>
    <t>DENY*</t>
  </si>
  <si>
    <t>Table</t>
  </si>
  <si>
    <t>A STD</t>
  </si>
  <si>
    <t>STD</t>
  </si>
  <si>
    <t>Tables</t>
  </si>
  <si>
    <t>Highest performance levels reached before the age of 26 and throughout their career</t>
  </si>
  <si>
    <t>Matched performance levels at ages U20 U23 and U26, by type of standard.</t>
  </si>
  <si>
    <t>In numbers.</t>
  </si>
  <si>
    <t>DENY</t>
  </si>
  <si>
    <t>Athlete hasn't reached this age so far.</t>
  </si>
  <si>
    <t>In numbers and in %.</t>
  </si>
  <si>
    <t>Matched performance levels at ages U20 U23 and U26, by type of standard. In %.</t>
  </si>
  <si>
    <t>By categories of standards and in numbers.</t>
  </si>
  <si>
    <t>By categories of standards and in %.</t>
  </si>
  <si>
    <t>How to read these sheets ?</t>
  </si>
  <si>
    <t>Performance development of 32 EAA athletes Women - Top 8 at WC OG 2015 2016 2017 2019 - Throwing Events</t>
  </si>
  <si>
    <t>Performance development of 54 EAA athletes Men - Top 8 at WC OG 2015 2016 2017 2019 - Throwing Events</t>
  </si>
  <si>
    <t>Analysis of performance development of 54 EAA Men - Top 8 at WC OG 2015 2016 2017 2019 - Throwing Events</t>
  </si>
  <si>
    <t>Analysis of performance development of 32 EAA Women - Top 8 at WC OG 2015 2016 2017 2019 - Throwing Events</t>
  </si>
  <si>
    <t>Matched performance standards at every single age by 32 EAA athletes - Women.</t>
  </si>
  <si>
    <t>Matched performance standards by 32 EAA athletes (Women) at every single age from 18y to 25y.</t>
  </si>
  <si>
    <t>Matched performance standards by 32 EAA athletes at every single age from 18y to 25y.</t>
  </si>
  <si>
    <t>Matched performance standards at every single age by 86 EAA athletes - Men &amp; Women.</t>
  </si>
  <si>
    <t>Matched performance standards by 86 EAA athletes at every single age from 18y to 25y. Throwing Events.</t>
  </si>
  <si>
    <t>Matched performance standards at every single age by 54 EAA athletes - Men.</t>
  </si>
  <si>
    <t>Matched performance standards by 54 EAA athletes (Men) at every single age from 18y to 25y.</t>
  </si>
  <si>
    <t>Matched performance standards by 54 EAA athletes at every single age from 18y to 25y.</t>
  </si>
  <si>
    <t>Matched performance standards by 86 EAA athletes at every single age from 18y to 25y.</t>
  </si>
  <si>
    <t>Analysis of performance development of 86 EAA Men &amp; Women - Top 8 at WC OG 2015 2016 2017 2019 - Throwing Events</t>
  </si>
  <si>
    <t>54 athletes - Throwing Events Men</t>
  </si>
  <si>
    <t>32 athletes - Throwing Events Women</t>
  </si>
  <si>
    <t>86 athletes (Men &amp; Women) - Throwing Events</t>
  </si>
  <si>
    <t>Performance development of 86 EAA Athletes - Men &amp; Women Throw - Top 8 at WC OG 2015 2016 2017 2019 - Global and by discipline</t>
  </si>
  <si>
    <t>M &amp; W Throwing vs. All Disciplines</t>
  </si>
  <si>
    <t>Men Throwing vs. All Disciplines Men</t>
  </si>
  <si>
    <t>Women Throwing vs. All Disciplines Women</t>
  </si>
  <si>
    <t>ALL (282)</t>
  </si>
  <si>
    <t>THROW (86)</t>
  </si>
  <si>
    <t>THROW (54)</t>
  </si>
  <si>
    <t>THROW (32)</t>
  </si>
  <si>
    <t>Matched performance standards by 86 EAA athletes (THROW) at every single age from 18y to 25y.</t>
  </si>
  <si>
    <t>SP (12)</t>
  </si>
  <si>
    <t>Matched performance standards by 12 EAA athletes (SP) at every single age from 18y to 25y.</t>
  </si>
  <si>
    <t>DT (20)</t>
  </si>
  <si>
    <t>Matched performance standards by 20 EAA athletes (DT) at every single age from 18y to 25y.</t>
  </si>
  <si>
    <t>HT (30)</t>
  </si>
  <si>
    <t>Matched performance standards by 30 EAA athletes (HT) at every single age from 18y to 25y.</t>
  </si>
  <si>
    <t>JT (24)</t>
  </si>
  <si>
    <t>Matched performance standards by 24 EAA athletes (JT) at every single age from 18y to 25y.</t>
  </si>
  <si>
    <t>All 278 EAA athletes - Men &amp; Women</t>
  </si>
  <si>
    <t>Matched performance standards by 278 EAA athletes at every single age from 18y to 25y.</t>
  </si>
  <si>
    <t>All 151 EAA athletes - Men</t>
  </si>
  <si>
    <t>All 127 EAA athletes - Women</t>
  </si>
  <si>
    <t>Matched performance standards by 151 EAA athletes (Men) at every single age from 18y to 25y.</t>
  </si>
  <si>
    <t>Matched performance standards by 127 EAA athletes (Women)  at every single age from 18y to 25y.</t>
  </si>
  <si>
    <t>ALL (278)</t>
  </si>
  <si>
    <t>As compared to the averages of all 278 athletes.</t>
  </si>
  <si>
    <t>Matched performance standards by 54 EAA athletes (Men THROW) at every single age from 18y to 25y.</t>
  </si>
  <si>
    <t>As compared to the averages of all 151 athletes (Men).</t>
  </si>
  <si>
    <t>ALL (151)</t>
  </si>
  <si>
    <t>ALL (127)</t>
  </si>
  <si>
    <t>As compared to the averages of all 127 athletes (Women).</t>
  </si>
  <si>
    <t xml:space="preserve">Matched performance standards by 32 EAA athletes (Women THROW) at every single age from 18y to 25y. </t>
  </si>
  <si>
    <t>Matched performance standards by 32 EAA athletes (Women THROW) at every single age from 18y to 25y.</t>
  </si>
  <si>
    <t>In a previous research we analysed the year by year performance development of 282 EAA athletes that scored Top 8 placings</t>
  </si>
  <si>
    <t>at Olympic Games and World Championships in 2015, 2016, 2017 and 2019.</t>
  </si>
  <si>
    <t>The question came whether the results would be different in the respective disciplines or discipline groups.</t>
  </si>
  <si>
    <t>We therefore analysed the results by discipline group and by discipline or group of disciplines.</t>
  </si>
  <si>
    <t>Method and effects</t>
  </si>
  <si>
    <t>We eliminated the Marathon from this research because standards of performance development do not apply for the Marathon.</t>
  </si>
  <si>
    <t>Therefore the total population is now 278 athletes instead of 282.</t>
  </si>
  <si>
    <t>We also updated the year by year performance development until ages 25.</t>
  </si>
  <si>
    <t>differ from the initial tables as a result of :</t>
  </si>
  <si>
    <t>(a) Eliminating 4 athletes Marathon runners from the database;</t>
  </si>
  <si>
    <t>(b) Updating all results (ages 18-25) until 2022;</t>
  </si>
  <si>
    <t>(c) Including 2020 where a majority of athletes did not compete as a result of corona.</t>
  </si>
  <si>
    <t>This will raise the percentages in the category "No Standard".</t>
  </si>
  <si>
    <t>In a next stage of this major update we will try to neutralise the effect of corona on these tables.</t>
  </si>
  <si>
    <t>performed against the defined standards.</t>
  </si>
  <si>
    <t>Throwing (10 sheets)</t>
  </si>
  <si>
    <t>We analyse how 86 athletes who finished in Top 8 placings at OG and WC (2015-2019) in the Throwing disciplines</t>
  </si>
  <si>
    <t>The results in the numbers of athletes that reach performance standards at ages between 18 and 25 may</t>
  </si>
  <si>
    <t>(d) A correction that has been applied to the A22/B24/ZONE1 performance standards.</t>
  </si>
  <si>
    <t>During this analysis we found out that the performance gap between the performance standards A21 and A22</t>
  </si>
  <si>
    <t>between the level A21/B22 and the level WA40.</t>
  </si>
  <si>
    <t>was too big in many events. Therefore we decided to define this performance standard as the halfway performance level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</si>
</sst>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5" x14ac:knownFonts="1">
    <font>
      <sz val="10"/>
      <name val="Arial"/>
      <family val="2"/>
    </font>
    <font>
      <sz val="8"/>
      <name val="Verdana"/>
      <family val="2"/>
    </font>
    <font>
      <sz val="8"/>
      <name val="Arial"/>
      <family val="2"/>
    </font>
    <font>
      <b/>
      <sz val="8"/>
      <name val="Verdana"/>
      <family val="2"/>
    </font>
    <font>
      <b/>
      <sz val="8"/>
      <name val="Arial"/>
      <family val="2"/>
    </font>
    <font>
      <b/>
      <sz val="10"/>
      <name val="Arial"/>
      <family val="2"/>
    </font>
    <font>
      <u/>
      <sz val="8"/>
      <name val="Verdana"/>
      <family val="2"/>
    </font>
    <font>
      <i/>
      <sz val="8"/>
      <name val="Verdana"/>
      <family val="2"/>
    </font>
    <font>
      <sz val="10"/>
      <name val="Arial"/>
      <family val="2"/>
    </font>
    <font>
      <b/>
      <sz val="10"/>
      <name val="Verdana"/>
      <family val="2"/>
    </font>
    <font>
      <sz val="10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b/>
      <u/>
      <sz val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8" fillId="0" borderId="0"/>
  </cellStyleXfs>
  <cellXfs count="13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/>
    </xf>
    <xf numFmtId="0" fontId="1" fillId="3" borderId="1" xfId="0" applyFont="1" applyFill="1" applyBorder="1"/>
    <xf numFmtId="0" fontId="1" fillId="3" borderId="2" xfId="0" applyFont="1" applyFill="1" applyBorder="1"/>
    <xf numFmtId="0" fontId="3" fillId="3" borderId="2" xfId="0" applyFont="1" applyFill="1" applyBorder="1" applyAlignment="1">
      <alignment vertical="center" wrapText="1"/>
    </xf>
    <xf numFmtId="0" fontId="3" fillId="3" borderId="2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3" fillId="3" borderId="10" xfId="0" applyFont="1" applyFill="1" applyBorder="1" applyAlignment="1">
      <alignment horizontal="center"/>
    </xf>
    <xf numFmtId="0" fontId="3" fillId="3" borderId="11" xfId="0" applyFont="1" applyFill="1" applyBorder="1" applyAlignment="1">
      <alignment horizontal="center"/>
    </xf>
    <xf numFmtId="0" fontId="3" fillId="3" borderId="12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2" fontId="1" fillId="0" borderId="14" xfId="0" applyNumberFormat="1" applyFont="1" applyBorder="1" applyAlignment="1">
      <alignment horizontal="center"/>
    </xf>
    <xf numFmtId="2" fontId="1" fillId="0" borderId="15" xfId="0" applyNumberFormat="1" applyFont="1" applyBorder="1" applyAlignment="1">
      <alignment horizontal="center"/>
    </xf>
    <xf numFmtId="2" fontId="1" fillId="0" borderId="16" xfId="0" applyNumberFormat="1" applyFont="1" applyBorder="1" applyAlignment="1">
      <alignment horizontal="center"/>
    </xf>
    <xf numFmtId="2" fontId="3" fillId="0" borderId="15" xfId="0" applyNumberFormat="1" applyFont="1" applyBorder="1" applyAlignment="1">
      <alignment horizontal="center" vertical="center"/>
    </xf>
    <xf numFmtId="2" fontId="3" fillId="0" borderId="17" xfId="0" applyNumberFormat="1" applyFont="1" applyBorder="1" applyAlignment="1">
      <alignment horizontal="center"/>
    </xf>
    <xf numFmtId="2" fontId="3" fillId="0" borderId="18" xfId="0" applyNumberFormat="1" applyFont="1" applyBorder="1" applyAlignment="1">
      <alignment horizontal="center"/>
    </xf>
    <xf numFmtId="2" fontId="3" fillId="0" borderId="19" xfId="0" applyNumberFormat="1" applyFont="1" applyBorder="1" applyAlignment="1">
      <alignment horizontal="center"/>
    </xf>
    <xf numFmtId="1" fontId="3" fillId="0" borderId="19" xfId="0" applyNumberFormat="1" applyFont="1" applyBorder="1" applyAlignment="1">
      <alignment horizontal="center"/>
    </xf>
    <xf numFmtId="1" fontId="3" fillId="0" borderId="18" xfId="0" applyNumberFormat="1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3" fillId="0" borderId="20" xfId="0" applyFont="1" applyBorder="1" applyAlignment="1">
      <alignment horizontal="left" vertical="center"/>
    </xf>
    <xf numFmtId="0" fontId="4" fillId="0" borderId="20" xfId="0" applyFont="1" applyBorder="1" applyAlignment="1">
      <alignment horizontal="left" vertical="center"/>
    </xf>
    <xf numFmtId="0" fontId="3" fillId="0" borderId="20" xfId="0" applyFont="1" applyBorder="1" applyAlignment="1">
      <alignment horizontal="center" vertical="center"/>
    </xf>
    <xf numFmtId="2" fontId="1" fillId="0" borderId="0" xfId="0" applyNumberFormat="1" applyFont="1" applyAlignment="1">
      <alignment horizontal="center"/>
    </xf>
    <xf numFmtId="1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2" fontId="3" fillId="0" borderId="13" xfId="0" applyNumberFormat="1" applyFont="1" applyBorder="1" applyAlignment="1">
      <alignment horizontal="center"/>
    </xf>
    <xf numFmtId="1" fontId="3" fillId="0" borderId="0" xfId="0" applyNumberFormat="1" applyFont="1" applyAlignment="1">
      <alignment horizontal="center"/>
    </xf>
    <xf numFmtId="1" fontId="3" fillId="0" borderId="0" xfId="0" applyNumberFormat="1" applyFont="1"/>
    <xf numFmtId="0" fontId="1" fillId="0" borderId="13" xfId="0" applyFont="1" applyBorder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1" fontId="1" fillId="0" borderId="15" xfId="0" applyNumberFormat="1" applyFont="1" applyBorder="1" applyAlignment="1">
      <alignment horizontal="center"/>
    </xf>
    <xf numFmtId="1" fontId="1" fillId="0" borderId="14" xfId="0" applyNumberFormat="1" applyFont="1" applyBorder="1" applyAlignment="1">
      <alignment horizontal="center"/>
    </xf>
    <xf numFmtId="1" fontId="1" fillId="0" borderId="16" xfId="0" applyNumberFormat="1" applyFont="1" applyBorder="1" applyAlignment="1">
      <alignment horizontal="center"/>
    </xf>
    <xf numFmtId="1" fontId="3" fillId="0" borderId="15" xfId="0" applyNumberFormat="1" applyFont="1" applyBorder="1" applyAlignment="1">
      <alignment horizontal="center" vertical="center"/>
    </xf>
    <xf numFmtId="2" fontId="1" fillId="0" borderId="15" xfId="0" applyNumberFormat="1" applyFont="1" applyBorder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0" fontId="3" fillId="0" borderId="21" xfId="0" applyFont="1" applyBorder="1" applyAlignment="1">
      <alignment horizontal="left" vertical="center"/>
    </xf>
    <xf numFmtId="0" fontId="4" fillId="0" borderId="21" xfId="0" applyFont="1" applyBorder="1" applyAlignment="1">
      <alignment horizontal="left" vertical="center"/>
    </xf>
    <xf numFmtId="0" fontId="3" fillId="0" borderId="2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/>
    </xf>
    <xf numFmtId="0" fontId="5" fillId="0" borderId="0" xfId="0" applyFont="1"/>
    <xf numFmtId="2" fontId="3" fillId="0" borderId="22" xfId="0" applyNumberFormat="1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164" fontId="1" fillId="0" borderId="22" xfId="0" applyNumberFormat="1" applyFont="1" applyBorder="1" applyAlignment="1">
      <alignment horizontal="center"/>
    </xf>
    <xf numFmtId="0" fontId="5" fillId="0" borderId="22" xfId="0" applyFont="1" applyBorder="1"/>
    <xf numFmtId="1" fontId="1" fillId="0" borderId="22" xfId="0" applyNumberFormat="1" applyFont="1" applyBorder="1" applyAlignment="1">
      <alignment horizontal="center"/>
    </xf>
    <xf numFmtId="0" fontId="10" fillId="0" borderId="0" xfId="0" applyFont="1"/>
    <xf numFmtId="0" fontId="3" fillId="0" borderId="22" xfId="0" applyFont="1" applyBorder="1" applyAlignment="1">
      <alignment horizontal="center"/>
    </xf>
    <xf numFmtId="164" fontId="1" fillId="0" borderId="0" xfId="0" applyNumberFormat="1" applyFont="1" applyAlignment="1">
      <alignment horizontal="center"/>
    </xf>
    <xf numFmtId="0" fontId="6" fillId="0" borderId="0" xfId="0" applyFont="1"/>
    <xf numFmtId="164" fontId="3" fillId="5" borderId="22" xfId="0" applyNumberFormat="1" applyFont="1" applyFill="1" applyBorder="1" applyAlignment="1">
      <alignment horizontal="center"/>
    </xf>
    <xf numFmtId="2" fontId="3" fillId="4" borderId="22" xfId="0" applyNumberFormat="1" applyFont="1" applyFill="1" applyBorder="1" applyAlignment="1">
      <alignment horizontal="center"/>
    </xf>
    <xf numFmtId="1" fontId="3" fillId="4" borderId="22" xfId="0" applyNumberFormat="1" applyFont="1" applyFill="1" applyBorder="1" applyAlignment="1">
      <alignment horizontal="center"/>
    </xf>
    <xf numFmtId="0" fontId="7" fillId="0" borderId="0" xfId="0" applyFont="1" applyAlignment="1">
      <alignment horizontal="left"/>
    </xf>
    <xf numFmtId="2" fontId="3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center"/>
    </xf>
    <xf numFmtId="0" fontId="1" fillId="0" borderId="21" xfId="0" applyFont="1" applyBorder="1"/>
    <xf numFmtId="0" fontId="1" fillId="0" borderId="0" xfId="0" applyFont="1" applyAlignment="1">
      <alignment horizontal="right"/>
    </xf>
    <xf numFmtId="0" fontId="3" fillId="0" borderId="0" xfId="0" applyFont="1"/>
    <xf numFmtId="2" fontId="1" fillId="0" borderId="0" xfId="0" applyNumberFormat="1" applyFont="1" applyAlignment="1">
      <alignment horizontal="right"/>
    </xf>
    <xf numFmtId="2" fontId="9" fillId="0" borderId="22" xfId="0" applyNumberFormat="1" applyFont="1" applyBorder="1" applyAlignment="1">
      <alignment horizontal="center"/>
    </xf>
    <xf numFmtId="2" fontId="3" fillId="6" borderId="22" xfId="0" applyNumberFormat="1" applyFont="1" applyFill="1" applyBorder="1" applyAlignment="1">
      <alignment horizontal="center"/>
    </xf>
    <xf numFmtId="164" fontId="3" fillId="6" borderId="22" xfId="0" applyNumberFormat="1" applyFont="1" applyFill="1" applyBorder="1" applyAlignment="1">
      <alignment horizontal="center"/>
    </xf>
    <xf numFmtId="0" fontId="13" fillId="0" borderId="0" xfId="0" applyFont="1"/>
    <xf numFmtId="0" fontId="1" fillId="0" borderId="0" xfId="0" applyFont="1" applyAlignment="1">
      <alignment vertical="center"/>
    </xf>
    <xf numFmtId="0" fontId="1" fillId="3" borderId="1" xfId="0" applyFont="1" applyFill="1" applyBorder="1" applyAlignment="1">
      <alignment vertical="center"/>
    </xf>
    <xf numFmtId="0" fontId="1" fillId="3" borderId="2" xfId="0" applyFont="1" applyFill="1" applyBorder="1" applyAlignment="1">
      <alignment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2" fontId="1" fillId="0" borderId="14" xfId="0" applyNumberFormat="1" applyFont="1" applyBorder="1" applyAlignment="1">
      <alignment horizontal="center" vertical="center"/>
    </xf>
    <xf numFmtId="2" fontId="1" fillId="0" borderId="16" xfId="0" applyNumberFormat="1" applyFont="1" applyBorder="1" applyAlignment="1">
      <alignment horizontal="center" vertical="center"/>
    </xf>
    <xf numFmtId="2" fontId="3" fillId="0" borderId="17" xfId="0" applyNumberFormat="1" applyFont="1" applyBorder="1" applyAlignment="1">
      <alignment horizontal="center" vertical="center"/>
    </xf>
    <xf numFmtId="2" fontId="3" fillId="0" borderId="18" xfId="0" applyNumberFormat="1" applyFont="1" applyBorder="1" applyAlignment="1">
      <alignment horizontal="center" vertical="center"/>
    </xf>
    <xf numFmtId="1" fontId="3" fillId="0" borderId="19" xfId="0" applyNumberFormat="1" applyFont="1" applyBorder="1" applyAlignment="1">
      <alignment horizontal="center" vertical="center"/>
    </xf>
    <xf numFmtId="2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2" fontId="3" fillId="0" borderId="13" xfId="0" applyNumberFormat="1" applyFont="1" applyBorder="1" applyAlignment="1">
      <alignment horizontal="center" vertical="center"/>
    </xf>
    <xf numFmtId="1" fontId="3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horizontal="center"/>
    </xf>
    <xf numFmtId="2" fontId="9" fillId="6" borderId="22" xfId="0" applyNumberFormat="1" applyFont="1" applyFill="1" applyBorder="1" applyAlignment="1">
      <alignment horizontal="center"/>
    </xf>
    <xf numFmtId="2" fontId="3" fillId="7" borderId="22" xfId="0" applyNumberFormat="1" applyFont="1" applyFill="1" applyBorder="1" applyAlignment="1">
      <alignment horizontal="center"/>
    </xf>
    <xf numFmtId="164" fontId="1" fillId="7" borderId="22" xfId="0" applyNumberFormat="1" applyFont="1" applyFill="1" applyBorder="1" applyAlignment="1">
      <alignment horizontal="center"/>
    </xf>
    <xf numFmtId="0" fontId="12" fillId="0" borderId="0" xfId="0" applyFont="1" applyAlignment="1">
      <alignment horizontal="center"/>
    </xf>
    <xf numFmtId="164" fontId="1" fillId="8" borderId="22" xfId="0" applyNumberFormat="1" applyFont="1" applyFill="1" applyBorder="1" applyAlignment="1">
      <alignment horizontal="center"/>
    </xf>
    <xf numFmtId="0" fontId="13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2" fillId="0" borderId="0" xfId="0" applyFont="1"/>
    <xf numFmtId="0" fontId="14" fillId="0" borderId="0" xfId="0" applyFont="1"/>
    <xf numFmtId="2" fontId="3" fillId="0" borderId="19" xfId="0" applyNumberFormat="1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/>
    </xf>
    <xf numFmtId="0" fontId="11" fillId="2" borderId="2" xfId="0" applyFont="1" applyFill="1" applyBorder="1" applyAlignment="1">
      <alignment horizontal="center"/>
    </xf>
    <xf numFmtId="0" fontId="11" fillId="2" borderId="3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left" vertical="center"/>
    </xf>
    <xf numFmtId="0" fontId="3" fillId="3" borderId="7" xfId="0" applyFont="1" applyFill="1" applyBorder="1" applyAlignment="1">
      <alignment horizontal="left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4" fillId="0" borderId="5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1" fillId="5" borderId="24" xfId="0" applyFont="1" applyFill="1" applyBorder="1" applyAlignment="1">
      <alignment horizontal="center"/>
    </xf>
    <xf numFmtId="0" fontId="11" fillId="5" borderId="20" xfId="0" applyFont="1" applyFill="1" applyBorder="1" applyAlignment="1">
      <alignment horizontal="center"/>
    </xf>
    <xf numFmtId="0" fontId="11" fillId="5" borderId="25" xfId="0" applyFont="1" applyFill="1" applyBorder="1" applyAlignment="1">
      <alignment horizontal="center"/>
    </xf>
    <xf numFmtId="0" fontId="3" fillId="0" borderId="22" xfId="0" applyFont="1" applyBorder="1" applyAlignment="1">
      <alignment horizontal="center"/>
    </xf>
  </cellXfs>
  <cellStyles count="2">
    <cellStyle name="Standaard" xfId="0" builtinId="0"/>
    <cellStyle name="Standaard 3" xfId="1" xr:uid="{22004998-D499-482F-AEFC-BA02DCD0DD7A}"/>
  </cellStyles>
  <dxfs count="0"/>
  <tableStyles count="0" defaultTableStyle="TableStyleMedium2" defaultPivotStyle="PivotStyleLight16"/>
  <colors>
    <mruColors>
      <color rgb="FF57EC34"/>
      <color rgb="FFFF5B5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D07816-3C9D-48F8-BF9B-6F5D70556F6D}">
  <dimension ref="B2:B30"/>
  <sheetViews>
    <sheetView workbookViewId="0">
      <selection activeCell="B24" sqref="B24"/>
    </sheetView>
  </sheetViews>
  <sheetFormatPr defaultRowHeight="12.75" x14ac:dyDescent="0.2"/>
  <cols>
    <col min="1" max="16384" width="9.140625" style="59"/>
  </cols>
  <sheetData>
    <row r="2" spans="2:2" ht="15.75" x14ac:dyDescent="0.25">
      <c r="B2" s="76" t="s">
        <v>175</v>
      </c>
    </row>
    <row r="4" spans="2:2" x14ac:dyDescent="0.2">
      <c r="B4" s="59" t="s">
        <v>225</v>
      </c>
    </row>
    <row r="5" spans="2:2" x14ac:dyDescent="0.2">
      <c r="B5" s="59" t="s">
        <v>226</v>
      </c>
    </row>
    <row r="7" spans="2:2" x14ac:dyDescent="0.2">
      <c r="B7" s="105" t="s">
        <v>227</v>
      </c>
    </row>
    <row r="8" spans="2:2" x14ac:dyDescent="0.2">
      <c r="B8" s="105" t="s">
        <v>228</v>
      </c>
    </row>
    <row r="9" spans="2:2" x14ac:dyDescent="0.2">
      <c r="B9" s="105"/>
    </row>
    <row r="10" spans="2:2" x14ac:dyDescent="0.2">
      <c r="B10" s="106" t="s">
        <v>229</v>
      </c>
    </row>
    <row r="11" spans="2:2" x14ac:dyDescent="0.2">
      <c r="B11" s="59" t="s">
        <v>230</v>
      </c>
    </row>
    <row r="12" spans="2:2" x14ac:dyDescent="0.2">
      <c r="B12" s="59" t="s">
        <v>231</v>
      </c>
    </row>
    <row r="14" spans="2:2" x14ac:dyDescent="0.2">
      <c r="B14" s="59" t="s">
        <v>232</v>
      </c>
    </row>
    <row r="15" spans="2:2" x14ac:dyDescent="0.2">
      <c r="B15" s="59" t="s">
        <v>242</v>
      </c>
    </row>
    <row r="16" spans="2:2" x14ac:dyDescent="0.2">
      <c r="B16" s="59" t="s">
        <v>233</v>
      </c>
    </row>
    <row r="17" spans="2:2" x14ac:dyDescent="0.2">
      <c r="B17" s="59" t="s">
        <v>234</v>
      </c>
    </row>
    <row r="18" spans="2:2" x14ac:dyDescent="0.2">
      <c r="B18" s="59" t="s">
        <v>235</v>
      </c>
    </row>
    <row r="19" spans="2:2" x14ac:dyDescent="0.2">
      <c r="B19" s="59" t="s">
        <v>236</v>
      </c>
    </row>
    <row r="20" spans="2:2" x14ac:dyDescent="0.2">
      <c r="B20" s="59" t="s">
        <v>237</v>
      </c>
    </row>
    <row r="21" spans="2:2" x14ac:dyDescent="0.2">
      <c r="B21" s="59" t="s">
        <v>243</v>
      </c>
    </row>
    <row r="22" spans="2:2" x14ac:dyDescent="0.2">
      <c r="B22" s="59" t="s">
        <v>244</v>
      </c>
    </row>
    <row r="23" spans="2:2" x14ac:dyDescent="0.2">
      <c r="B23" s="59" t="s">
        <v>246</v>
      </c>
    </row>
    <row r="24" spans="2:2" x14ac:dyDescent="0.2">
      <c r="B24" s="59" t="s">
        <v>245</v>
      </c>
    </row>
    <row r="26" spans="2:2" x14ac:dyDescent="0.2">
      <c r="B26" s="59" t="s">
        <v>238</v>
      </c>
    </row>
    <row r="28" spans="2:2" x14ac:dyDescent="0.2">
      <c r="B28" s="106" t="s">
        <v>240</v>
      </c>
    </row>
    <row r="29" spans="2:2" x14ac:dyDescent="0.2">
      <c r="B29" s="59" t="s">
        <v>241</v>
      </c>
    </row>
    <row r="30" spans="2:2" x14ac:dyDescent="0.2">
      <c r="B30" s="59" t="s">
        <v>239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04C9A6-E07F-477E-842E-9F3B1A692BE3}">
  <dimension ref="A3:AD123"/>
  <sheetViews>
    <sheetView tabSelected="1" workbookViewId="0">
      <selection activeCell="S16" sqref="S16"/>
    </sheetView>
  </sheetViews>
  <sheetFormatPr defaultRowHeight="15.75" x14ac:dyDescent="0.25"/>
  <cols>
    <col min="1" max="1" width="6.7109375" style="103" customWidth="1"/>
    <col min="2" max="2" width="6.7109375" style="59" customWidth="1"/>
    <col min="3" max="10" width="6.7109375" customWidth="1"/>
    <col min="13" max="20" width="5.7109375" customWidth="1"/>
    <col min="22" max="22" width="16.5703125" customWidth="1"/>
    <col min="23" max="30" width="7.28515625" customWidth="1"/>
  </cols>
  <sheetData>
    <row r="3" spans="1:30" s="97" customFormat="1" x14ac:dyDescent="0.25">
      <c r="A3" s="103"/>
      <c r="B3" s="104"/>
      <c r="C3" s="101">
        <v>18</v>
      </c>
      <c r="D3" s="101">
        <v>19</v>
      </c>
      <c r="E3" s="101">
        <v>20</v>
      </c>
      <c r="F3" s="101">
        <v>21</v>
      </c>
      <c r="G3" s="101">
        <v>22</v>
      </c>
      <c r="H3" s="101">
        <v>23</v>
      </c>
      <c r="I3" s="101">
        <v>24</v>
      </c>
      <c r="J3" s="101">
        <v>25</v>
      </c>
      <c r="L3" s="52"/>
      <c r="M3" s="51">
        <v>18</v>
      </c>
      <c r="N3" s="51">
        <v>19</v>
      </c>
      <c r="O3" s="51">
        <v>20</v>
      </c>
      <c r="P3" s="51">
        <v>21</v>
      </c>
      <c r="Q3" s="51">
        <v>22</v>
      </c>
      <c r="R3" s="51">
        <v>23</v>
      </c>
      <c r="S3" s="51">
        <v>24</v>
      </c>
      <c r="T3" s="51">
        <v>25</v>
      </c>
      <c r="V3" s="52"/>
      <c r="W3" s="51">
        <v>18</v>
      </c>
      <c r="X3" s="51">
        <v>19</v>
      </c>
      <c r="Y3" s="51">
        <v>20</v>
      </c>
      <c r="Z3" s="51">
        <v>21</v>
      </c>
      <c r="AA3" s="51">
        <v>22</v>
      </c>
      <c r="AB3" s="51">
        <v>23</v>
      </c>
      <c r="AC3" s="51">
        <v>24</v>
      </c>
      <c r="AD3" s="51">
        <v>25</v>
      </c>
    </row>
    <row r="4" spans="1:30" x14ac:dyDescent="0.25">
      <c r="A4" s="103" t="s">
        <v>10</v>
      </c>
      <c r="B4" s="59">
        <v>1</v>
      </c>
      <c r="C4" s="31" t="s">
        <v>134</v>
      </c>
      <c r="D4" s="31" t="s">
        <v>159</v>
      </c>
      <c r="E4" s="31" t="s">
        <v>159</v>
      </c>
      <c r="F4" s="31" t="s">
        <v>131</v>
      </c>
      <c r="G4" s="31" t="s">
        <v>131</v>
      </c>
      <c r="H4" s="31" t="s">
        <v>157</v>
      </c>
      <c r="I4" s="31" t="s">
        <v>131</v>
      </c>
      <c r="J4" s="31" t="s">
        <v>131</v>
      </c>
      <c r="L4" s="53" t="s">
        <v>155</v>
      </c>
      <c r="M4" s="58">
        <f>'THROW MEN by event'!M4+'THROW WOMEN by event'!M4</f>
        <v>1</v>
      </c>
      <c r="N4" s="58">
        <f>'THROW MEN by event'!N4+'THROW WOMEN by event'!N4</f>
        <v>4</v>
      </c>
      <c r="O4" s="58">
        <f>'THROW MEN by event'!O4+'THROW WOMEN by event'!O4</f>
        <v>4</v>
      </c>
      <c r="P4" s="58">
        <f>'THROW MEN by event'!P4+'THROW WOMEN by event'!P4</f>
        <v>5</v>
      </c>
      <c r="Q4" s="58">
        <f>'THROW MEN by event'!Q4+'THROW WOMEN by event'!Q4</f>
        <v>6</v>
      </c>
      <c r="R4" s="58">
        <f>'THROW MEN by event'!R4+'THROW WOMEN by event'!R4</f>
        <v>9</v>
      </c>
      <c r="S4" s="58">
        <f>'THROW MEN by event'!S4+'THROW WOMEN by event'!S4</f>
        <v>11</v>
      </c>
      <c r="T4" s="58">
        <f>'THROW MEN by event'!T4+'THROW WOMEN by event'!T4</f>
        <v>11</v>
      </c>
      <c r="V4" s="53" t="s">
        <v>155</v>
      </c>
      <c r="W4" s="56">
        <f>M4/M$11</f>
        <v>8.3333333333333329E-2</v>
      </c>
      <c r="X4" s="56">
        <f t="shared" ref="X4:AD10" si="0">N4/N$11</f>
        <v>0.33333333333333331</v>
      </c>
      <c r="Y4" s="56">
        <f t="shared" si="0"/>
        <v>0.33333333333333331</v>
      </c>
      <c r="Z4" s="56">
        <f t="shared" si="0"/>
        <v>0.41666666666666669</v>
      </c>
      <c r="AA4" s="56">
        <f t="shared" si="0"/>
        <v>0.5</v>
      </c>
      <c r="AB4" s="56">
        <f t="shared" si="0"/>
        <v>0.75</v>
      </c>
      <c r="AC4" s="56">
        <f t="shared" si="0"/>
        <v>0.91666666666666663</v>
      </c>
      <c r="AD4" s="56">
        <f t="shared" si="0"/>
        <v>0.91666666666666663</v>
      </c>
    </row>
    <row r="5" spans="1:30" x14ac:dyDescent="0.25">
      <c r="B5" s="59">
        <v>2</v>
      </c>
      <c r="C5" s="31" t="s">
        <v>158</v>
      </c>
      <c r="D5" s="31" t="s">
        <v>158</v>
      </c>
      <c r="E5" s="31" t="s">
        <v>131</v>
      </c>
      <c r="F5" s="31" t="s">
        <v>131</v>
      </c>
      <c r="G5" s="31" t="s">
        <v>131</v>
      </c>
      <c r="H5" s="31" t="s">
        <v>131</v>
      </c>
      <c r="I5" s="31" t="s">
        <v>159</v>
      </c>
      <c r="J5" s="31" t="s">
        <v>157</v>
      </c>
      <c r="L5" s="53" t="s">
        <v>147</v>
      </c>
      <c r="M5" s="58">
        <f>'THROW MEN by event'!M5+'THROW WOMEN by event'!M5</f>
        <v>5</v>
      </c>
      <c r="N5" s="58">
        <f>'THROW MEN by event'!N5+'THROW WOMEN by event'!N5</f>
        <v>3</v>
      </c>
      <c r="O5" s="58">
        <f>'THROW MEN by event'!O5+'THROW WOMEN by event'!O5</f>
        <v>3</v>
      </c>
      <c r="P5" s="58">
        <f>'THROW MEN by event'!P5+'THROW WOMEN by event'!P5</f>
        <v>2</v>
      </c>
      <c r="Q5" s="58">
        <f>'THROW MEN by event'!Q5+'THROW WOMEN by event'!Q5</f>
        <v>1</v>
      </c>
      <c r="R5" s="58"/>
      <c r="S5" s="58"/>
      <c r="T5" s="58"/>
      <c r="V5" s="53" t="s">
        <v>147</v>
      </c>
      <c r="W5" s="56">
        <f t="shared" ref="W5:W10" si="1">M5/M$11</f>
        <v>0.41666666666666669</v>
      </c>
      <c r="X5" s="56">
        <f t="shared" si="0"/>
        <v>0.25</v>
      </c>
      <c r="Y5" s="56">
        <f t="shared" si="0"/>
        <v>0.25</v>
      </c>
      <c r="Z5" s="56">
        <f t="shared" si="0"/>
        <v>0.16666666666666666</v>
      </c>
      <c r="AA5" s="56">
        <f t="shared" si="0"/>
        <v>8.3333333333333329E-2</v>
      </c>
      <c r="AB5" s="56"/>
      <c r="AC5" s="56"/>
      <c r="AD5" s="56"/>
    </row>
    <row r="6" spans="1:30" x14ac:dyDescent="0.25">
      <c r="B6" s="59">
        <v>3</v>
      </c>
      <c r="C6" s="31"/>
      <c r="D6" s="31"/>
      <c r="E6" s="31"/>
      <c r="F6" s="31" t="s">
        <v>137</v>
      </c>
      <c r="G6" s="31" t="s">
        <v>141</v>
      </c>
      <c r="H6" s="31" t="s">
        <v>158</v>
      </c>
      <c r="I6" s="31" t="s">
        <v>158</v>
      </c>
      <c r="J6" s="31" t="s">
        <v>157</v>
      </c>
      <c r="L6" s="64" t="s">
        <v>163</v>
      </c>
      <c r="M6" s="65">
        <f>SUM(M4:M5)</f>
        <v>6</v>
      </c>
      <c r="N6" s="65">
        <f t="shared" ref="N6:T6" si="2">SUM(N4:N5)</f>
        <v>7</v>
      </c>
      <c r="O6" s="65">
        <f t="shared" si="2"/>
        <v>7</v>
      </c>
      <c r="P6" s="65">
        <f t="shared" si="2"/>
        <v>7</v>
      </c>
      <c r="Q6" s="65">
        <f t="shared" si="2"/>
        <v>7</v>
      </c>
      <c r="R6" s="65">
        <f t="shared" si="2"/>
        <v>9</v>
      </c>
      <c r="S6" s="65">
        <f t="shared" si="2"/>
        <v>11</v>
      </c>
      <c r="T6" s="65">
        <f t="shared" si="2"/>
        <v>11</v>
      </c>
      <c r="V6" s="64" t="s">
        <v>163</v>
      </c>
      <c r="W6" s="102">
        <f t="shared" si="1"/>
        <v>0.5</v>
      </c>
      <c r="X6" s="102">
        <f t="shared" si="0"/>
        <v>0.58333333333333337</v>
      </c>
      <c r="Y6" s="102">
        <f t="shared" si="0"/>
        <v>0.58333333333333337</v>
      </c>
      <c r="Z6" s="102">
        <f t="shared" si="0"/>
        <v>0.58333333333333337</v>
      </c>
      <c r="AA6" s="102">
        <f t="shared" si="0"/>
        <v>0.58333333333333337</v>
      </c>
      <c r="AB6" s="102">
        <f t="shared" si="0"/>
        <v>0.75</v>
      </c>
      <c r="AC6" s="102">
        <f t="shared" si="0"/>
        <v>0.91666666666666663</v>
      </c>
      <c r="AD6" s="102">
        <f t="shared" si="0"/>
        <v>0.91666666666666663</v>
      </c>
    </row>
    <row r="7" spans="1:30" x14ac:dyDescent="0.25">
      <c r="B7" s="59">
        <v>4</v>
      </c>
      <c r="C7" s="31"/>
      <c r="D7" s="31" t="s">
        <v>138</v>
      </c>
      <c r="E7" s="31" t="s">
        <v>137</v>
      </c>
      <c r="F7" s="31" t="s">
        <v>134</v>
      </c>
      <c r="G7" s="31" t="s">
        <v>130</v>
      </c>
      <c r="H7" s="31" t="s">
        <v>159</v>
      </c>
      <c r="I7" s="31" t="s">
        <v>159</v>
      </c>
      <c r="J7" s="31" t="s">
        <v>159</v>
      </c>
      <c r="L7" s="53" t="s">
        <v>146</v>
      </c>
      <c r="M7" s="58"/>
      <c r="N7" s="58">
        <f>'THROW MEN by event'!N7+'THROW WOMEN by event'!N7</f>
        <v>1</v>
      </c>
      <c r="O7" s="58"/>
      <c r="P7" s="58"/>
      <c r="Q7" s="58">
        <f>'THROW MEN by event'!Q7+'THROW WOMEN by event'!Q7</f>
        <v>3</v>
      </c>
      <c r="R7" s="58">
        <f>'THROW MEN by event'!R7+'THROW WOMEN by event'!R7</f>
        <v>1</v>
      </c>
      <c r="S7" s="58">
        <v>1</v>
      </c>
      <c r="T7" s="58"/>
      <c r="V7" s="53" t="s">
        <v>146</v>
      </c>
      <c r="W7" s="56">
        <f t="shared" si="1"/>
        <v>0</v>
      </c>
      <c r="X7" s="56">
        <f t="shared" si="0"/>
        <v>8.3333333333333329E-2</v>
      </c>
      <c r="Y7" s="56">
        <f t="shared" si="0"/>
        <v>0</v>
      </c>
      <c r="Z7" s="56">
        <f t="shared" si="0"/>
        <v>0</v>
      </c>
      <c r="AA7" s="56">
        <f t="shared" si="0"/>
        <v>0.25</v>
      </c>
      <c r="AB7" s="56">
        <f t="shared" si="0"/>
        <v>8.3333333333333329E-2</v>
      </c>
      <c r="AC7" s="56">
        <f t="shared" si="0"/>
        <v>8.3333333333333329E-2</v>
      </c>
      <c r="AD7" s="56">
        <f t="shared" si="0"/>
        <v>0</v>
      </c>
    </row>
    <row r="8" spans="1:30" x14ac:dyDescent="0.25">
      <c r="B8" s="59">
        <v>5</v>
      </c>
      <c r="C8" s="31"/>
      <c r="D8" s="31"/>
      <c r="E8" s="31"/>
      <c r="F8" s="31"/>
      <c r="G8" s="31"/>
      <c r="H8" s="31"/>
      <c r="I8" s="31" t="s">
        <v>133</v>
      </c>
      <c r="J8" s="31" t="s">
        <v>159</v>
      </c>
      <c r="L8" s="53" t="s">
        <v>145</v>
      </c>
      <c r="M8" s="58"/>
      <c r="N8" s="58"/>
      <c r="O8" s="58">
        <f>'THROW MEN by event'!O8+'THROW WOMEN by event'!O8</f>
        <v>1</v>
      </c>
      <c r="P8" s="58">
        <f>'THROW MEN by event'!P8+'THROW WOMEN by event'!P8</f>
        <v>1</v>
      </c>
      <c r="Q8" s="58"/>
      <c r="R8" s="58"/>
      <c r="S8" s="58"/>
      <c r="T8" s="58"/>
      <c r="V8" s="53" t="s">
        <v>145</v>
      </c>
      <c r="W8" s="56">
        <f t="shared" si="1"/>
        <v>0</v>
      </c>
      <c r="X8" s="56">
        <f t="shared" si="0"/>
        <v>0</v>
      </c>
      <c r="Y8" s="56">
        <f t="shared" si="0"/>
        <v>8.3333333333333329E-2</v>
      </c>
      <c r="Z8" s="56">
        <f t="shared" si="0"/>
        <v>8.3333333333333329E-2</v>
      </c>
      <c r="AA8" s="56">
        <f t="shared" si="0"/>
        <v>0</v>
      </c>
      <c r="AB8" s="56"/>
      <c r="AC8" s="56"/>
      <c r="AD8" s="56"/>
    </row>
    <row r="9" spans="1:30" x14ac:dyDescent="0.25">
      <c r="B9" s="59">
        <v>6</v>
      </c>
      <c r="C9" s="31"/>
      <c r="D9" s="31"/>
      <c r="E9" s="31"/>
      <c r="F9" s="31"/>
      <c r="G9" s="31" t="s">
        <v>141</v>
      </c>
      <c r="H9" s="31" t="s">
        <v>133</v>
      </c>
      <c r="I9" s="31" t="s">
        <v>157</v>
      </c>
      <c r="J9" s="31" t="s">
        <v>131</v>
      </c>
      <c r="L9" s="64" t="s">
        <v>164</v>
      </c>
      <c r="M9" s="65">
        <f>SUM(M6:M8)</f>
        <v>6</v>
      </c>
      <c r="N9" s="65">
        <f t="shared" ref="N9:T9" si="3">SUM(N6:N8)</f>
        <v>8</v>
      </c>
      <c r="O9" s="65">
        <f t="shared" si="3"/>
        <v>8</v>
      </c>
      <c r="P9" s="65">
        <f t="shared" si="3"/>
        <v>8</v>
      </c>
      <c r="Q9" s="65">
        <f t="shared" si="3"/>
        <v>10</v>
      </c>
      <c r="R9" s="65">
        <f t="shared" si="3"/>
        <v>10</v>
      </c>
      <c r="S9" s="65">
        <f t="shared" si="3"/>
        <v>12</v>
      </c>
      <c r="T9" s="65">
        <f t="shared" si="3"/>
        <v>11</v>
      </c>
      <c r="V9" s="64" t="s">
        <v>164</v>
      </c>
      <c r="W9" s="102">
        <f t="shared" si="1"/>
        <v>0.5</v>
      </c>
      <c r="X9" s="102">
        <f t="shared" si="0"/>
        <v>0.66666666666666663</v>
      </c>
      <c r="Y9" s="102">
        <f t="shared" si="0"/>
        <v>0.66666666666666663</v>
      </c>
      <c r="Z9" s="102">
        <f t="shared" si="0"/>
        <v>0.66666666666666663</v>
      </c>
      <c r="AA9" s="102">
        <f t="shared" si="0"/>
        <v>0.83333333333333337</v>
      </c>
      <c r="AB9" s="102">
        <f t="shared" si="0"/>
        <v>0.83333333333333337</v>
      </c>
      <c r="AC9" s="102">
        <f t="shared" si="0"/>
        <v>1</v>
      </c>
      <c r="AD9" s="102">
        <f t="shared" si="0"/>
        <v>0.91666666666666663</v>
      </c>
    </row>
    <row r="10" spans="1:30" x14ac:dyDescent="0.25">
      <c r="B10" s="59">
        <v>7</v>
      </c>
      <c r="C10" s="31"/>
      <c r="D10" s="31"/>
      <c r="E10" s="31"/>
      <c r="F10" s="31"/>
      <c r="G10" s="31"/>
      <c r="H10" s="31"/>
      <c r="I10" s="31" t="s">
        <v>159</v>
      </c>
      <c r="J10" s="31" t="s">
        <v>158</v>
      </c>
      <c r="L10" s="53" t="s">
        <v>160</v>
      </c>
      <c r="M10" s="58">
        <f>'THROW MEN by event'!M10+'THROW WOMEN by event'!M10</f>
        <v>6</v>
      </c>
      <c r="N10" s="58">
        <f>'THROW MEN by event'!N10+'THROW WOMEN by event'!N10</f>
        <v>4</v>
      </c>
      <c r="O10" s="58">
        <f>'THROW MEN by event'!O10+'THROW WOMEN by event'!O10</f>
        <v>4</v>
      </c>
      <c r="P10" s="58">
        <f>'THROW MEN by event'!P10+'THROW WOMEN by event'!P10</f>
        <v>4</v>
      </c>
      <c r="Q10" s="58">
        <f>'THROW MEN by event'!Q10+'THROW WOMEN by event'!Q10</f>
        <v>2</v>
      </c>
      <c r="R10" s="58">
        <f>'THROW MEN by event'!R10+'THROW WOMEN by event'!R10</f>
        <v>2</v>
      </c>
      <c r="S10" s="58">
        <f>'THROW MEN by event'!S10+'THROW WOMEN by event'!S10</f>
        <v>0</v>
      </c>
      <c r="T10" s="58">
        <f>'THROW MEN by event'!T10+'THROW WOMEN by event'!T10</f>
        <v>1</v>
      </c>
      <c r="V10" s="53" t="s">
        <v>160</v>
      </c>
      <c r="W10" s="56">
        <f t="shared" si="1"/>
        <v>0.5</v>
      </c>
      <c r="X10" s="56">
        <f t="shared" si="0"/>
        <v>0.33333333333333331</v>
      </c>
      <c r="Y10" s="56">
        <f t="shared" si="0"/>
        <v>0.33333333333333331</v>
      </c>
      <c r="Z10" s="56">
        <f t="shared" si="0"/>
        <v>0.33333333333333331</v>
      </c>
      <c r="AA10" s="56">
        <f t="shared" si="0"/>
        <v>0.16666666666666666</v>
      </c>
      <c r="AB10" s="56">
        <f t="shared" si="0"/>
        <v>0.16666666666666666</v>
      </c>
      <c r="AC10" s="56">
        <f t="shared" si="0"/>
        <v>0</v>
      </c>
      <c r="AD10" s="56">
        <f t="shared" si="0"/>
        <v>8.3333333333333329E-2</v>
      </c>
    </row>
    <row r="11" spans="1:30" x14ac:dyDescent="0.25">
      <c r="B11" s="59">
        <v>8</v>
      </c>
      <c r="C11" s="31"/>
      <c r="D11" s="31" t="s">
        <v>134</v>
      </c>
      <c r="E11" s="31" t="s">
        <v>157</v>
      </c>
      <c r="F11" s="31"/>
      <c r="G11" s="31" t="s">
        <v>141</v>
      </c>
      <c r="H11" s="31" t="s">
        <v>131</v>
      </c>
      <c r="I11" s="31" t="s">
        <v>157</v>
      </c>
      <c r="J11" s="31" t="s">
        <v>158</v>
      </c>
      <c r="L11" s="52"/>
      <c r="M11" s="58">
        <f>SUM(M9:M10)</f>
        <v>12</v>
      </c>
      <c r="N11" s="58">
        <f t="shared" ref="N11:T11" si="4">SUM(N9:N10)</f>
        <v>12</v>
      </c>
      <c r="O11" s="58">
        <f t="shared" si="4"/>
        <v>12</v>
      </c>
      <c r="P11" s="58">
        <f t="shared" si="4"/>
        <v>12</v>
      </c>
      <c r="Q11" s="58">
        <f t="shared" si="4"/>
        <v>12</v>
      </c>
      <c r="R11" s="58">
        <f t="shared" si="4"/>
        <v>12</v>
      </c>
      <c r="S11" s="58">
        <f t="shared" si="4"/>
        <v>12</v>
      </c>
      <c r="T11" s="58">
        <f t="shared" si="4"/>
        <v>12</v>
      </c>
      <c r="V11" s="52"/>
      <c r="W11" s="56">
        <f>SUM(W9:W10)</f>
        <v>1</v>
      </c>
      <c r="X11" s="56">
        <f t="shared" ref="X11:AD11" si="5">SUM(X9:X10)</f>
        <v>1</v>
      </c>
      <c r="Y11" s="56">
        <f t="shared" si="5"/>
        <v>1</v>
      </c>
      <c r="Z11" s="56">
        <f t="shared" si="5"/>
        <v>1</v>
      </c>
      <c r="AA11" s="56">
        <f t="shared" si="5"/>
        <v>1</v>
      </c>
      <c r="AB11" s="56">
        <f t="shared" si="5"/>
        <v>1</v>
      </c>
      <c r="AC11" s="56">
        <f t="shared" si="5"/>
        <v>1</v>
      </c>
      <c r="AD11" s="56">
        <f t="shared" si="5"/>
        <v>1</v>
      </c>
    </row>
    <row r="12" spans="1:30" x14ac:dyDescent="0.25">
      <c r="B12" s="59">
        <v>9</v>
      </c>
      <c r="C12" s="31" t="s">
        <v>130</v>
      </c>
      <c r="D12" s="31" t="s">
        <v>159</v>
      </c>
      <c r="E12" s="31" t="s">
        <v>158</v>
      </c>
      <c r="F12" s="31" t="s">
        <v>134</v>
      </c>
      <c r="G12" s="31" t="s">
        <v>159</v>
      </c>
      <c r="H12" s="31" t="s">
        <v>157</v>
      </c>
      <c r="I12" s="31" t="s">
        <v>157</v>
      </c>
      <c r="J12" s="31" t="s">
        <v>157</v>
      </c>
    </row>
    <row r="13" spans="1:30" x14ac:dyDescent="0.25">
      <c r="B13" s="59">
        <v>10</v>
      </c>
      <c r="C13" s="31" t="s">
        <v>130</v>
      </c>
      <c r="D13" s="31" t="s">
        <v>159</v>
      </c>
      <c r="E13" s="31" t="s">
        <v>134</v>
      </c>
      <c r="F13" s="31" t="s">
        <v>159</v>
      </c>
      <c r="G13" s="31" t="s">
        <v>157</v>
      </c>
      <c r="H13" s="31" t="s">
        <v>157</v>
      </c>
      <c r="I13" s="31" t="s">
        <v>131</v>
      </c>
      <c r="J13" s="31" t="s">
        <v>157</v>
      </c>
      <c r="V13" s="98" t="s">
        <v>155</v>
      </c>
      <c r="W13" s="51">
        <v>18</v>
      </c>
      <c r="X13" s="51">
        <v>19</v>
      </c>
      <c r="Y13" s="51">
        <v>20</v>
      </c>
      <c r="Z13" s="51">
        <v>21</v>
      </c>
      <c r="AA13" s="51">
        <v>22</v>
      </c>
      <c r="AB13" s="51">
        <v>23</v>
      </c>
      <c r="AC13" s="51">
        <v>24</v>
      </c>
      <c r="AD13" s="51">
        <v>25</v>
      </c>
    </row>
    <row r="14" spans="1:30" x14ac:dyDescent="0.25">
      <c r="B14" s="59">
        <v>11</v>
      </c>
      <c r="C14" s="31" t="s">
        <v>134</v>
      </c>
      <c r="D14" s="31" t="s">
        <v>130</v>
      </c>
      <c r="E14" s="31" t="s">
        <v>130</v>
      </c>
      <c r="F14" s="31" t="s">
        <v>158</v>
      </c>
      <c r="G14" s="31" t="s">
        <v>158</v>
      </c>
      <c r="H14" s="31" t="s">
        <v>157</v>
      </c>
      <c r="I14" s="31" t="s">
        <v>158</v>
      </c>
      <c r="J14" s="31" t="s">
        <v>157</v>
      </c>
      <c r="V14" s="99" t="s">
        <v>216</v>
      </c>
      <c r="W14" s="100">
        <v>7.5539568345323743E-2</v>
      </c>
      <c r="X14" s="100">
        <v>0.23741007194244604</v>
      </c>
      <c r="Y14" s="100">
        <v>0.41726618705035973</v>
      </c>
      <c r="Z14" s="100">
        <v>0.55035971223021585</v>
      </c>
      <c r="AA14" s="100">
        <v>0.67028985507246375</v>
      </c>
      <c r="AB14" s="100">
        <v>0.81386861313868608</v>
      </c>
      <c r="AC14" s="100">
        <v>0.84615384615384615</v>
      </c>
      <c r="AD14" s="100">
        <v>0.86891385767790263</v>
      </c>
    </row>
    <row r="15" spans="1:30" x14ac:dyDescent="0.25">
      <c r="B15" s="59">
        <v>12</v>
      </c>
      <c r="C15" s="31" t="s">
        <v>130</v>
      </c>
      <c r="D15" s="31" t="s">
        <v>130</v>
      </c>
      <c r="E15" s="31" t="s">
        <v>130</v>
      </c>
      <c r="F15" s="31" t="s">
        <v>159</v>
      </c>
      <c r="G15" s="31" t="s">
        <v>131</v>
      </c>
      <c r="H15" s="31" t="s">
        <v>131</v>
      </c>
      <c r="I15" s="31" t="s">
        <v>131</v>
      </c>
      <c r="J15" s="31"/>
      <c r="V15" s="53" t="s">
        <v>202</v>
      </c>
      <c r="W15" s="56">
        <v>8.3333333333333329E-2</v>
      </c>
      <c r="X15" s="56">
        <v>0.33333333333333331</v>
      </c>
      <c r="Y15" s="56">
        <v>0.33333333333333331</v>
      </c>
      <c r="Z15" s="56">
        <v>0.41666666666666669</v>
      </c>
      <c r="AA15" s="56">
        <v>0.5</v>
      </c>
      <c r="AB15" s="56">
        <v>0.75</v>
      </c>
      <c r="AC15" s="56">
        <v>0.91666666666666663</v>
      </c>
      <c r="AD15" s="56">
        <v>0.91666666666666663</v>
      </c>
    </row>
    <row r="16" spans="1:30" x14ac:dyDescent="0.25">
      <c r="C16" s="31"/>
      <c r="D16" s="31"/>
      <c r="E16" s="31"/>
      <c r="F16" s="31"/>
      <c r="G16" s="31"/>
      <c r="H16" s="31"/>
      <c r="I16" s="31"/>
      <c r="J16" s="31"/>
    </row>
    <row r="17" spans="3:30" x14ac:dyDescent="0.25">
      <c r="C17" s="31"/>
      <c r="D17" s="31"/>
      <c r="E17" s="31"/>
      <c r="F17" s="31"/>
      <c r="G17" s="31"/>
      <c r="H17" s="31"/>
      <c r="I17" s="31"/>
      <c r="J17" s="31"/>
      <c r="V17" s="98" t="s">
        <v>147</v>
      </c>
      <c r="W17" s="51">
        <v>18</v>
      </c>
      <c r="X17" s="51">
        <v>19</v>
      </c>
      <c r="Y17" s="51">
        <v>20</v>
      </c>
      <c r="Z17" s="51">
        <v>21</v>
      </c>
      <c r="AA17" s="51">
        <v>22</v>
      </c>
      <c r="AB17" s="51">
        <v>23</v>
      </c>
      <c r="AC17" s="51">
        <v>24</v>
      </c>
      <c r="AD17" s="51">
        <v>25</v>
      </c>
    </row>
    <row r="18" spans="3:30" x14ac:dyDescent="0.25">
      <c r="C18" s="33"/>
      <c r="D18" s="33"/>
      <c r="E18" s="33"/>
      <c r="F18" s="33"/>
      <c r="G18" s="33"/>
      <c r="H18" s="33"/>
      <c r="I18" s="33"/>
      <c r="J18" s="33"/>
      <c r="V18" s="99" t="s">
        <v>216</v>
      </c>
      <c r="W18" s="100">
        <v>0.39928057553956836</v>
      </c>
      <c r="X18" s="100">
        <v>0.43525179856115109</v>
      </c>
      <c r="Y18" s="100">
        <v>0.31294964028776978</v>
      </c>
      <c r="Z18" s="100">
        <v>0.25539568345323743</v>
      </c>
      <c r="AA18" s="100">
        <v>8.3333333333333329E-2</v>
      </c>
      <c r="AB18" s="100"/>
      <c r="AC18" s="100"/>
      <c r="AD18" s="100"/>
    </row>
    <row r="19" spans="3:30" x14ac:dyDescent="0.25">
      <c r="C19" s="33"/>
      <c r="D19" s="33"/>
      <c r="E19" s="33"/>
      <c r="F19" s="33"/>
      <c r="G19" s="33"/>
      <c r="H19" s="33"/>
      <c r="I19" s="33"/>
      <c r="J19" s="33"/>
      <c r="V19" s="53" t="s">
        <v>202</v>
      </c>
      <c r="W19" s="56">
        <v>0.41666666666666669</v>
      </c>
      <c r="X19" s="56">
        <v>0.25</v>
      </c>
      <c r="Y19" s="56">
        <v>0.25</v>
      </c>
      <c r="Z19" s="56">
        <v>0.16666666666666666</v>
      </c>
      <c r="AA19" s="56">
        <v>8.3333333333333329E-2</v>
      </c>
      <c r="AB19" s="56"/>
      <c r="AC19" s="56"/>
      <c r="AD19" s="56"/>
    </row>
    <row r="20" spans="3:30" x14ac:dyDescent="0.25">
      <c r="C20" s="31"/>
      <c r="D20" s="31"/>
      <c r="E20" s="31"/>
      <c r="F20" s="31"/>
      <c r="G20" s="31"/>
      <c r="H20" s="31"/>
      <c r="I20" s="31"/>
      <c r="J20" s="31"/>
    </row>
    <row r="21" spans="3:30" x14ac:dyDescent="0.25">
      <c r="D21" s="31"/>
      <c r="E21" s="31"/>
      <c r="F21" s="31"/>
      <c r="G21" s="31"/>
      <c r="H21" s="31"/>
      <c r="I21" s="31"/>
      <c r="J21" s="31"/>
      <c r="K21" s="31"/>
      <c r="V21" s="74" t="s">
        <v>163</v>
      </c>
      <c r="W21" s="51">
        <v>18</v>
      </c>
      <c r="X21" s="51">
        <v>19</v>
      </c>
      <c r="Y21" s="51">
        <v>20</v>
      </c>
      <c r="Z21" s="51">
        <v>21</v>
      </c>
      <c r="AA21" s="51">
        <v>22</v>
      </c>
      <c r="AB21" s="51">
        <v>23</v>
      </c>
      <c r="AC21" s="51">
        <v>24</v>
      </c>
      <c r="AD21" s="51">
        <v>25</v>
      </c>
    </row>
    <row r="22" spans="3:30" x14ac:dyDescent="0.25">
      <c r="D22" s="31"/>
      <c r="E22" s="31"/>
      <c r="F22" s="31"/>
      <c r="G22" s="31"/>
      <c r="H22" s="31"/>
      <c r="I22" s="31"/>
      <c r="J22" s="31"/>
      <c r="K22" s="31"/>
      <c r="V22" s="99" t="s">
        <v>216</v>
      </c>
      <c r="W22" s="100">
        <v>0.47482014388489213</v>
      </c>
      <c r="X22" s="100">
        <v>0.67266187050359716</v>
      </c>
      <c r="Y22" s="100">
        <v>0.73021582733812951</v>
      </c>
      <c r="Z22" s="100">
        <v>0.80575539568345333</v>
      </c>
      <c r="AA22" s="100">
        <v>0.75362318840579712</v>
      </c>
      <c r="AB22" s="100">
        <v>0.81386861313868608</v>
      </c>
      <c r="AC22" s="100">
        <v>0.84615384615384615</v>
      </c>
      <c r="AD22" s="100">
        <v>0.86891385767790263</v>
      </c>
    </row>
    <row r="23" spans="3:30" x14ac:dyDescent="0.25">
      <c r="D23" s="31"/>
      <c r="E23" s="31"/>
      <c r="F23" s="31"/>
      <c r="G23" s="31"/>
      <c r="H23" s="31"/>
      <c r="I23" s="31"/>
      <c r="J23" s="31"/>
      <c r="K23" s="31"/>
      <c r="V23" s="53" t="s">
        <v>202</v>
      </c>
      <c r="W23" s="56">
        <v>0.5</v>
      </c>
      <c r="X23" s="56">
        <v>0.58333333333333337</v>
      </c>
      <c r="Y23" s="56">
        <v>0.58333333333333337</v>
      </c>
      <c r="Z23" s="56">
        <v>0.58333333333333337</v>
      </c>
      <c r="AA23" s="56">
        <v>0.58333333333333337</v>
      </c>
      <c r="AB23" s="56">
        <v>0.75</v>
      </c>
      <c r="AC23" s="56">
        <v>0.91666666666666663</v>
      </c>
      <c r="AD23" s="56">
        <v>0.91666666666666663</v>
      </c>
    </row>
    <row r="24" spans="3:30" x14ac:dyDescent="0.25">
      <c r="D24" s="31"/>
      <c r="E24" s="31"/>
      <c r="F24" s="31"/>
      <c r="G24" s="31"/>
      <c r="H24" s="31"/>
      <c r="I24" s="31"/>
      <c r="J24" s="31"/>
      <c r="K24" s="31"/>
      <c r="V24" s="61"/>
      <c r="W24" s="61"/>
      <c r="X24" s="61"/>
      <c r="Y24" s="61"/>
      <c r="Z24" s="61"/>
      <c r="AA24" s="61"/>
      <c r="AB24" s="61"/>
      <c r="AC24" s="61"/>
    </row>
    <row r="25" spans="3:30" x14ac:dyDescent="0.25">
      <c r="D25" s="31"/>
      <c r="E25" s="31"/>
      <c r="F25" s="31"/>
      <c r="G25" s="31"/>
      <c r="H25" s="31"/>
      <c r="I25" s="31"/>
      <c r="J25" s="31"/>
      <c r="K25" s="31"/>
      <c r="V25" s="74" t="s">
        <v>164</v>
      </c>
      <c r="W25" s="51">
        <v>18</v>
      </c>
      <c r="X25" s="51">
        <v>19</v>
      </c>
      <c r="Y25" s="51">
        <v>20</v>
      </c>
      <c r="Z25" s="51">
        <v>21</v>
      </c>
      <c r="AA25" s="51">
        <v>22</v>
      </c>
      <c r="AB25" s="51">
        <v>23</v>
      </c>
      <c r="AC25" s="51">
        <v>24</v>
      </c>
      <c r="AD25" s="51">
        <v>25</v>
      </c>
    </row>
    <row r="26" spans="3:30" x14ac:dyDescent="0.25">
      <c r="D26" s="31"/>
      <c r="E26" s="31"/>
      <c r="F26" s="31"/>
      <c r="G26" s="31"/>
      <c r="H26" s="31"/>
      <c r="I26" s="31"/>
      <c r="J26" s="31"/>
      <c r="K26" s="31"/>
      <c r="V26" s="99" t="s">
        <v>216</v>
      </c>
      <c r="W26" s="100">
        <v>0.55395683453237421</v>
      </c>
      <c r="X26" s="100">
        <v>0.80215827338129508</v>
      </c>
      <c r="Y26" s="100">
        <v>0.80575539568345322</v>
      </c>
      <c r="Z26" s="100">
        <v>0.88129496402877705</v>
      </c>
      <c r="AA26" s="100">
        <v>0.91666666666666674</v>
      </c>
      <c r="AB26" s="100">
        <v>0.87591240875912402</v>
      </c>
      <c r="AC26" s="100">
        <v>0.89377289377289371</v>
      </c>
      <c r="AD26" s="100">
        <v>0.90636704119850187</v>
      </c>
    </row>
    <row r="27" spans="3:30" x14ac:dyDescent="0.25">
      <c r="D27" s="31"/>
      <c r="E27" s="31"/>
      <c r="F27" s="31"/>
      <c r="G27" s="31"/>
      <c r="H27" s="31"/>
      <c r="I27" s="31"/>
      <c r="J27" s="31"/>
      <c r="K27" s="31"/>
      <c r="V27" s="53" t="s">
        <v>202</v>
      </c>
      <c r="W27" s="56">
        <v>0.5</v>
      </c>
      <c r="X27" s="56">
        <v>0.66666666666666663</v>
      </c>
      <c r="Y27" s="56">
        <v>0.66666666666666663</v>
      </c>
      <c r="Z27" s="56">
        <v>0.66666666666666663</v>
      </c>
      <c r="AA27" s="56">
        <v>0.83333333333333337</v>
      </c>
      <c r="AB27" s="56">
        <v>0.83333333333333337</v>
      </c>
      <c r="AC27" s="56">
        <v>0.91666666666666663</v>
      </c>
      <c r="AD27" s="56">
        <v>0.91666666666666663</v>
      </c>
    </row>
    <row r="28" spans="3:30" x14ac:dyDescent="0.25">
      <c r="D28" s="31"/>
      <c r="E28" s="31"/>
      <c r="F28" s="31"/>
      <c r="G28" s="31"/>
      <c r="H28" s="31"/>
      <c r="I28" s="31"/>
      <c r="J28" s="31"/>
      <c r="K28" s="31"/>
    </row>
    <row r="29" spans="3:30" x14ac:dyDescent="0.25">
      <c r="D29" s="31"/>
      <c r="E29" s="31"/>
      <c r="F29" s="31"/>
      <c r="G29" s="31"/>
      <c r="H29" s="31"/>
      <c r="I29" s="31"/>
      <c r="J29" s="31"/>
      <c r="K29" s="31"/>
      <c r="V29" s="62" t="s">
        <v>165</v>
      </c>
      <c r="W29" s="66" t="s">
        <v>203</v>
      </c>
    </row>
    <row r="30" spans="3:30" x14ac:dyDescent="0.25">
      <c r="D30" s="31"/>
      <c r="E30" s="31"/>
      <c r="F30" s="31"/>
      <c r="G30" s="31"/>
      <c r="H30" s="31"/>
      <c r="I30" s="31"/>
      <c r="J30" s="31"/>
      <c r="K30" s="31"/>
      <c r="V30" s="1"/>
      <c r="W30" s="66" t="s">
        <v>217</v>
      </c>
    </row>
    <row r="31" spans="3:30" x14ac:dyDescent="0.25">
      <c r="C31" s="31"/>
      <c r="D31" s="31"/>
      <c r="E31" s="31"/>
      <c r="F31" s="31"/>
      <c r="G31" s="31"/>
      <c r="H31" s="31"/>
      <c r="I31" s="31"/>
      <c r="J31" s="31"/>
    </row>
    <row r="32" spans="3:30" x14ac:dyDescent="0.25">
      <c r="C32" s="31"/>
      <c r="D32" s="31"/>
      <c r="E32" s="31"/>
      <c r="F32" s="31"/>
      <c r="G32" s="31"/>
      <c r="H32" s="31"/>
      <c r="I32" s="31"/>
      <c r="J32" s="31"/>
    </row>
    <row r="33" spans="1:30" x14ac:dyDescent="0.25">
      <c r="C33" s="101">
        <v>18</v>
      </c>
      <c r="D33" s="101">
        <v>19</v>
      </c>
      <c r="E33" s="101">
        <v>20</v>
      </c>
      <c r="F33" s="101">
        <v>21</v>
      </c>
      <c r="G33" s="101">
        <v>22</v>
      </c>
      <c r="H33" s="101">
        <v>23</v>
      </c>
      <c r="I33" s="101">
        <v>24</v>
      </c>
      <c r="J33" s="101">
        <v>25</v>
      </c>
      <c r="L33" s="52"/>
      <c r="M33" s="51">
        <v>18</v>
      </c>
      <c r="N33" s="51">
        <v>19</v>
      </c>
      <c r="O33" s="51">
        <v>20</v>
      </c>
      <c r="P33" s="51">
        <v>21</v>
      </c>
      <c r="Q33" s="51">
        <v>22</v>
      </c>
      <c r="R33" s="51">
        <v>23</v>
      </c>
      <c r="S33" s="51">
        <v>24</v>
      </c>
      <c r="T33" s="51">
        <v>25</v>
      </c>
      <c r="U33" s="97"/>
      <c r="V33" s="52"/>
      <c r="W33" s="51">
        <v>18</v>
      </c>
      <c r="X33" s="51">
        <v>19</v>
      </c>
      <c r="Y33" s="51">
        <v>20</v>
      </c>
      <c r="Z33" s="51">
        <v>21</v>
      </c>
      <c r="AA33" s="51">
        <v>22</v>
      </c>
      <c r="AB33" s="51">
        <v>23</v>
      </c>
      <c r="AC33" s="51">
        <v>24</v>
      </c>
      <c r="AD33" s="51">
        <v>25</v>
      </c>
    </row>
    <row r="34" spans="1:30" x14ac:dyDescent="0.25">
      <c r="A34" s="103" t="s">
        <v>37</v>
      </c>
      <c r="B34" s="59">
        <v>1</v>
      </c>
      <c r="C34" s="31" t="s">
        <v>130</v>
      </c>
      <c r="D34" s="31" t="s">
        <v>130</v>
      </c>
      <c r="E34" s="31" t="s">
        <v>130</v>
      </c>
      <c r="F34" s="31" t="s">
        <v>157</v>
      </c>
      <c r="G34" s="31" t="s">
        <v>157</v>
      </c>
      <c r="H34" s="31" t="s">
        <v>158</v>
      </c>
      <c r="I34" s="31" t="s">
        <v>158</v>
      </c>
      <c r="J34" s="31" t="s">
        <v>131</v>
      </c>
      <c r="L34" s="53" t="s">
        <v>155</v>
      </c>
      <c r="M34" s="58">
        <f>'THROW MEN by event'!M15+'THROW WOMEN by event'!M15</f>
        <v>0</v>
      </c>
      <c r="N34" s="58">
        <f>'THROW MEN by event'!N15+'THROW WOMEN by event'!N15</f>
        <v>2</v>
      </c>
      <c r="O34" s="58">
        <f>'THROW MEN by event'!O15+'THROW WOMEN by event'!O15</f>
        <v>5</v>
      </c>
      <c r="P34" s="58">
        <f>'THROW MEN by event'!P15+'THROW WOMEN by event'!P15</f>
        <v>8</v>
      </c>
      <c r="Q34" s="58">
        <f>'THROW MEN by event'!Q15+'THROW WOMEN by event'!Q15</f>
        <v>10</v>
      </c>
      <c r="R34" s="58">
        <f>'THROW MEN by event'!R15+'THROW WOMEN by event'!R15</f>
        <v>17</v>
      </c>
      <c r="S34" s="58">
        <f>'THROW MEN by event'!S15+'THROW WOMEN by event'!S15</f>
        <v>19</v>
      </c>
      <c r="T34" s="58">
        <f>'THROW MEN by event'!T15+'THROW WOMEN by event'!T15</f>
        <v>19</v>
      </c>
      <c r="V34" s="53" t="s">
        <v>155</v>
      </c>
      <c r="W34" s="56">
        <f t="shared" ref="W34:AD34" si="6">M34/M$41</f>
        <v>0</v>
      </c>
      <c r="X34" s="56">
        <f t="shared" si="6"/>
        <v>0.1</v>
      </c>
      <c r="Y34" s="56">
        <f t="shared" si="6"/>
        <v>0.25</v>
      </c>
      <c r="Z34" s="56">
        <f t="shared" si="6"/>
        <v>0.4</v>
      </c>
      <c r="AA34" s="56">
        <f t="shared" si="6"/>
        <v>0.5</v>
      </c>
      <c r="AB34" s="56">
        <f t="shared" si="6"/>
        <v>0.85</v>
      </c>
      <c r="AC34" s="56">
        <f t="shared" si="6"/>
        <v>0.95</v>
      </c>
      <c r="AD34" s="56">
        <f t="shared" si="6"/>
        <v>0.95</v>
      </c>
    </row>
    <row r="35" spans="1:30" x14ac:dyDescent="0.25">
      <c r="B35" s="59">
        <v>2</v>
      </c>
      <c r="C35" s="31" t="s">
        <v>132</v>
      </c>
      <c r="D35" s="31" t="s">
        <v>134</v>
      </c>
      <c r="E35" s="31" t="s">
        <v>134</v>
      </c>
      <c r="F35" s="31" t="s">
        <v>130</v>
      </c>
      <c r="G35" s="31" t="s">
        <v>159</v>
      </c>
      <c r="H35" s="31" t="s">
        <v>159</v>
      </c>
      <c r="I35" s="31" t="s">
        <v>131</v>
      </c>
      <c r="J35" s="31" t="s">
        <v>131</v>
      </c>
      <c r="L35" s="53" t="s">
        <v>147</v>
      </c>
      <c r="M35" s="58">
        <f>'THROW MEN by event'!M16+'THROW WOMEN by event'!M16</f>
        <v>7</v>
      </c>
      <c r="N35" s="58">
        <f>'THROW MEN by event'!N16+'THROW WOMEN by event'!N16</f>
        <v>11</v>
      </c>
      <c r="O35" s="58">
        <f>'THROW MEN by event'!O16+'THROW WOMEN by event'!O16</f>
        <v>7</v>
      </c>
      <c r="P35" s="58">
        <f>'THROW MEN by event'!P16+'THROW WOMEN by event'!P16</f>
        <v>6</v>
      </c>
      <c r="Q35" s="58">
        <f>'THROW MEN by event'!Q16+'THROW WOMEN by event'!Q16</f>
        <v>0</v>
      </c>
      <c r="R35" s="58">
        <f>'THROW MEN by event'!R16+'THROW WOMEN by event'!R16</f>
        <v>0</v>
      </c>
      <c r="S35" s="58">
        <f>'THROW MEN by event'!S16+'THROW WOMEN by event'!S16</f>
        <v>0</v>
      </c>
      <c r="T35" s="58">
        <f>'THROW MEN by event'!T16+'THROW WOMEN by event'!T16</f>
        <v>0</v>
      </c>
      <c r="V35" s="53" t="s">
        <v>147</v>
      </c>
      <c r="W35" s="56">
        <f t="shared" ref="W35:W41" si="7">M35/M$41</f>
        <v>0.35</v>
      </c>
      <c r="X35" s="56">
        <f t="shared" ref="X35:AA41" si="8">N35/N$41</f>
        <v>0.55000000000000004</v>
      </c>
      <c r="Y35" s="56">
        <f t="shared" si="8"/>
        <v>0.35</v>
      </c>
      <c r="Z35" s="56">
        <f t="shared" si="8"/>
        <v>0.3</v>
      </c>
      <c r="AA35" s="56">
        <f t="shared" si="8"/>
        <v>0</v>
      </c>
      <c r="AB35" s="56"/>
      <c r="AC35" s="56"/>
      <c r="AD35" s="56"/>
    </row>
    <row r="36" spans="1:30" x14ac:dyDescent="0.25">
      <c r="B36" s="59">
        <v>3</v>
      </c>
      <c r="C36" s="31"/>
      <c r="D36" s="31" t="s">
        <v>130</v>
      </c>
      <c r="E36" s="31" t="s">
        <v>159</v>
      </c>
      <c r="F36" s="31" t="s">
        <v>158</v>
      </c>
      <c r="G36" s="31" t="s">
        <v>158</v>
      </c>
      <c r="H36" s="31" t="s">
        <v>157</v>
      </c>
      <c r="I36" s="31" t="s">
        <v>131</v>
      </c>
      <c r="J36" s="31" t="s">
        <v>131</v>
      </c>
      <c r="L36" s="64" t="s">
        <v>163</v>
      </c>
      <c r="M36" s="65">
        <f>SUM(M34:M35)</f>
        <v>7</v>
      </c>
      <c r="N36" s="65">
        <f t="shared" ref="N36:T36" si="9">SUM(N34:N35)</f>
        <v>13</v>
      </c>
      <c r="O36" s="65">
        <f t="shared" si="9"/>
        <v>12</v>
      </c>
      <c r="P36" s="65">
        <f t="shared" si="9"/>
        <v>14</v>
      </c>
      <c r="Q36" s="65">
        <f t="shared" si="9"/>
        <v>10</v>
      </c>
      <c r="R36" s="65">
        <f t="shared" si="9"/>
        <v>17</v>
      </c>
      <c r="S36" s="65">
        <f t="shared" si="9"/>
        <v>19</v>
      </c>
      <c r="T36" s="65">
        <f t="shared" si="9"/>
        <v>19</v>
      </c>
      <c r="V36" s="64" t="s">
        <v>163</v>
      </c>
      <c r="W36" s="102">
        <f t="shared" si="7"/>
        <v>0.35</v>
      </c>
      <c r="X36" s="102">
        <f t="shared" si="8"/>
        <v>0.65</v>
      </c>
      <c r="Y36" s="102">
        <f t="shared" si="8"/>
        <v>0.6</v>
      </c>
      <c r="Z36" s="102">
        <f t="shared" si="8"/>
        <v>0.7</v>
      </c>
      <c r="AA36" s="102">
        <f t="shared" si="8"/>
        <v>0.5</v>
      </c>
      <c r="AB36" s="102">
        <f t="shared" ref="AB36:AD37" si="10">R36/R$41</f>
        <v>0.85</v>
      </c>
      <c r="AC36" s="102">
        <f t="shared" si="10"/>
        <v>0.95</v>
      </c>
      <c r="AD36" s="102">
        <f t="shared" si="10"/>
        <v>0.95</v>
      </c>
    </row>
    <row r="37" spans="1:30" x14ac:dyDescent="0.25">
      <c r="B37" s="59">
        <v>4</v>
      </c>
      <c r="C37" s="31" t="s">
        <v>136</v>
      </c>
      <c r="D37" s="31" t="s">
        <v>132</v>
      </c>
      <c r="E37" s="31" t="s">
        <v>134</v>
      </c>
      <c r="F37" s="31" t="s">
        <v>159</v>
      </c>
      <c r="G37" s="31" t="s">
        <v>141</v>
      </c>
      <c r="H37" s="31" t="s">
        <v>157</v>
      </c>
      <c r="I37" s="31" t="s">
        <v>131</v>
      </c>
      <c r="J37" s="31" t="s">
        <v>157</v>
      </c>
      <c r="L37" s="53" t="s">
        <v>146</v>
      </c>
      <c r="M37" s="58">
        <f>'THROW MEN by event'!M18+'THROW WOMEN by event'!M18</f>
        <v>3</v>
      </c>
      <c r="N37" s="58">
        <f>'THROW MEN by event'!N18+'THROW WOMEN by event'!N18</f>
        <v>0</v>
      </c>
      <c r="O37" s="58">
        <f>'THROW MEN by event'!O18+'THROW WOMEN by event'!O18</f>
        <v>2</v>
      </c>
      <c r="P37" s="58">
        <f>'THROW MEN by event'!P18+'THROW WOMEN by event'!P18</f>
        <v>2</v>
      </c>
      <c r="Q37" s="58">
        <f>'THROW MEN by event'!Q18+'THROW WOMEN by event'!Q18</f>
        <v>9</v>
      </c>
      <c r="R37" s="58">
        <f>'THROW MEN by event'!R18+'THROW WOMEN by event'!R18</f>
        <v>0</v>
      </c>
      <c r="S37" s="58">
        <f>'THROW MEN by event'!S18+'THROW WOMEN by event'!S18</f>
        <v>0</v>
      </c>
      <c r="T37" s="58">
        <f>'THROW MEN by event'!T18+'THROW WOMEN by event'!T18</f>
        <v>0</v>
      </c>
      <c r="V37" s="53" t="s">
        <v>146</v>
      </c>
      <c r="W37" s="56">
        <f t="shared" si="7"/>
        <v>0.15</v>
      </c>
      <c r="X37" s="56">
        <f t="shared" si="8"/>
        <v>0</v>
      </c>
      <c r="Y37" s="56">
        <f t="shared" si="8"/>
        <v>0.1</v>
      </c>
      <c r="Z37" s="56">
        <f t="shared" si="8"/>
        <v>0.1</v>
      </c>
      <c r="AA37" s="56">
        <f t="shared" si="8"/>
        <v>0.45</v>
      </c>
      <c r="AB37" s="56">
        <f t="shared" si="10"/>
        <v>0</v>
      </c>
      <c r="AC37" s="56">
        <f t="shared" si="10"/>
        <v>0</v>
      </c>
      <c r="AD37" s="56">
        <f t="shared" si="10"/>
        <v>0</v>
      </c>
    </row>
    <row r="38" spans="1:30" x14ac:dyDescent="0.25">
      <c r="B38" s="59">
        <v>5</v>
      </c>
      <c r="C38" s="31" t="s">
        <v>134</v>
      </c>
      <c r="D38" s="31" t="s">
        <v>130</v>
      </c>
      <c r="E38" s="31" t="s">
        <v>132</v>
      </c>
      <c r="F38" s="31" t="s">
        <v>159</v>
      </c>
      <c r="G38" s="31" t="s">
        <v>141</v>
      </c>
      <c r="H38" s="31" t="s">
        <v>157</v>
      </c>
      <c r="I38" s="31" t="s">
        <v>158</v>
      </c>
      <c r="J38" s="31" t="s">
        <v>158</v>
      </c>
      <c r="L38" s="53" t="s">
        <v>145</v>
      </c>
      <c r="M38" s="58">
        <f>'THROW MEN by event'!M19+'THROW WOMEN by event'!M19</f>
        <v>0</v>
      </c>
      <c r="N38" s="58">
        <f>'THROW MEN by event'!N19+'THROW WOMEN by event'!N19</f>
        <v>1</v>
      </c>
      <c r="O38" s="58">
        <f>'THROW MEN by event'!O19+'THROW WOMEN by event'!O19</f>
        <v>0</v>
      </c>
      <c r="P38" s="58">
        <f>'THROW MEN by event'!P19+'THROW WOMEN by event'!P19</f>
        <v>1</v>
      </c>
      <c r="Q38" s="58">
        <f>'THROW MEN by event'!Q19+'THROW WOMEN by event'!Q19</f>
        <v>1</v>
      </c>
      <c r="R38" s="58">
        <f>'THROW MEN by event'!R19+'THROW WOMEN by event'!R19</f>
        <v>0</v>
      </c>
      <c r="S38" s="58">
        <f>'THROW MEN by event'!S19+'THROW WOMEN by event'!S19</f>
        <v>0</v>
      </c>
      <c r="T38" s="58">
        <f>'THROW MEN by event'!T19+'THROW WOMEN by event'!T19</f>
        <v>0</v>
      </c>
      <c r="V38" s="53" t="s">
        <v>145</v>
      </c>
      <c r="W38" s="56">
        <f t="shared" si="7"/>
        <v>0</v>
      </c>
      <c r="X38" s="56">
        <f t="shared" si="8"/>
        <v>0.05</v>
      </c>
      <c r="Y38" s="56">
        <f t="shared" si="8"/>
        <v>0</v>
      </c>
      <c r="Z38" s="56">
        <f t="shared" si="8"/>
        <v>0.05</v>
      </c>
      <c r="AA38" s="56">
        <f t="shared" si="8"/>
        <v>0.05</v>
      </c>
      <c r="AB38" s="56"/>
      <c r="AC38" s="56"/>
      <c r="AD38" s="56"/>
    </row>
    <row r="39" spans="1:30" x14ac:dyDescent="0.25">
      <c r="B39" s="59">
        <v>6</v>
      </c>
      <c r="C39" s="31" t="s">
        <v>136</v>
      </c>
      <c r="D39" s="31" t="s">
        <v>139</v>
      </c>
      <c r="E39" s="31" t="s">
        <v>143</v>
      </c>
      <c r="F39" s="31" t="s">
        <v>134</v>
      </c>
      <c r="G39" s="31" t="s">
        <v>159</v>
      </c>
      <c r="H39" s="31" t="s">
        <v>157</v>
      </c>
      <c r="I39" s="31" t="s">
        <v>157</v>
      </c>
      <c r="J39" s="31" t="s">
        <v>131</v>
      </c>
      <c r="L39" s="64" t="s">
        <v>164</v>
      </c>
      <c r="M39" s="65">
        <f>SUM(M36:M38)</f>
        <v>10</v>
      </c>
      <c r="N39" s="65">
        <f t="shared" ref="N39:T39" si="11">SUM(N36:N38)</f>
        <v>14</v>
      </c>
      <c r="O39" s="65">
        <f t="shared" si="11"/>
        <v>14</v>
      </c>
      <c r="P39" s="65">
        <f t="shared" si="11"/>
        <v>17</v>
      </c>
      <c r="Q39" s="65">
        <f t="shared" si="11"/>
        <v>20</v>
      </c>
      <c r="R39" s="65">
        <f t="shared" si="11"/>
        <v>17</v>
      </c>
      <c r="S39" s="65">
        <f t="shared" si="11"/>
        <v>19</v>
      </c>
      <c r="T39" s="65">
        <f t="shared" si="11"/>
        <v>19</v>
      </c>
      <c r="V39" s="64" t="s">
        <v>164</v>
      </c>
      <c r="W39" s="102">
        <f t="shared" si="7"/>
        <v>0.5</v>
      </c>
      <c r="X39" s="102">
        <f t="shared" si="8"/>
        <v>0.7</v>
      </c>
      <c r="Y39" s="102">
        <f t="shared" si="8"/>
        <v>0.7</v>
      </c>
      <c r="Z39" s="102">
        <f t="shared" si="8"/>
        <v>0.85</v>
      </c>
      <c r="AA39" s="102">
        <f t="shared" si="8"/>
        <v>1</v>
      </c>
      <c r="AB39" s="102">
        <f t="shared" ref="AB39:AD41" si="12">R39/R$41</f>
        <v>0.85</v>
      </c>
      <c r="AC39" s="102">
        <f t="shared" si="12"/>
        <v>0.95</v>
      </c>
      <c r="AD39" s="102">
        <f t="shared" si="12"/>
        <v>0.95</v>
      </c>
    </row>
    <row r="40" spans="1:30" x14ac:dyDescent="0.25">
      <c r="B40" s="59">
        <v>7</v>
      </c>
      <c r="C40" s="31"/>
      <c r="D40" s="31"/>
      <c r="E40" s="31"/>
      <c r="F40" s="31" t="s">
        <v>137</v>
      </c>
      <c r="G40" s="31" t="s">
        <v>141</v>
      </c>
      <c r="H40" s="31" t="s">
        <v>158</v>
      </c>
      <c r="I40" s="31" t="s">
        <v>157</v>
      </c>
      <c r="J40" s="31" t="s">
        <v>131</v>
      </c>
      <c r="L40" s="53" t="s">
        <v>160</v>
      </c>
      <c r="M40" s="58">
        <f>'THROW MEN by event'!M21+'THROW WOMEN by event'!M21</f>
        <v>10</v>
      </c>
      <c r="N40" s="58">
        <f>'THROW MEN by event'!N21+'THROW WOMEN by event'!N21</f>
        <v>6</v>
      </c>
      <c r="O40" s="58">
        <f>'THROW MEN by event'!O21+'THROW WOMEN by event'!O21</f>
        <v>6</v>
      </c>
      <c r="P40" s="58">
        <f>'THROW MEN by event'!P21+'THROW WOMEN by event'!P21</f>
        <v>3</v>
      </c>
      <c r="Q40" s="58">
        <f>'THROW MEN by event'!Q21+'THROW WOMEN by event'!Q21</f>
        <v>0</v>
      </c>
      <c r="R40" s="58">
        <f>'THROW MEN by event'!R21+'THROW WOMEN by event'!R21</f>
        <v>3</v>
      </c>
      <c r="S40" s="58">
        <f>'THROW MEN by event'!S21+'THROW WOMEN by event'!S21</f>
        <v>1</v>
      </c>
      <c r="T40" s="58">
        <f>'THROW MEN by event'!T21+'THROW WOMEN by event'!T21</f>
        <v>1</v>
      </c>
      <c r="V40" s="53" t="s">
        <v>160</v>
      </c>
      <c r="W40" s="56">
        <f t="shared" si="7"/>
        <v>0.5</v>
      </c>
      <c r="X40" s="56">
        <f t="shared" si="8"/>
        <v>0.3</v>
      </c>
      <c r="Y40" s="56">
        <f t="shared" si="8"/>
        <v>0.3</v>
      </c>
      <c r="Z40" s="56">
        <f t="shared" si="8"/>
        <v>0.15</v>
      </c>
      <c r="AA40" s="56">
        <f t="shared" si="8"/>
        <v>0</v>
      </c>
      <c r="AB40" s="56">
        <f t="shared" si="12"/>
        <v>0.15</v>
      </c>
      <c r="AC40" s="56">
        <f t="shared" si="12"/>
        <v>0.05</v>
      </c>
      <c r="AD40" s="56">
        <f t="shared" si="12"/>
        <v>0.05</v>
      </c>
    </row>
    <row r="41" spans="1:30" x14ac:dyDescent="0.25">
      <c r="B41" s="59">
        <v>8</v>
      </c>
      <c r="C41" s="31"/>
      <c r="D41" s="31" t="s">
        <v>132</v>
      </c>
      <c r="E41" s="31" t="s">
        <v>134</v>
      </c>
      <c r="F41" s="31" t="s">
        <v>134</v>
      </c>
      <c r="G41" s="31" t="s">
        <v>157</v>
      </c>
      <c r="H41" s="31" t="s">
        <v>159</v>
      </c>
      <c r="I41" s="31" t="s">
        <v>131</v>
      </c>
      <c r="J41" s="31" t="s">
        <v>131</v>
      </c>
      <c r="L41" s="52"/>
      <c r="M41" s="58">
        <f>SUM(M39:M40)</f>
        <v>20</v>
      </c>
      <c r="N41" s="58">
        <f t="shared" ref="N41:T41" si="13">SUM(N39:N40)</f>
        <v>20</v>
      </c>
      <c r="O41" s="58">
        <f t="shared" si="13"/>
        <v>20</v>
      </c>
      <c r="P41" s="58">
        <f t="shared" si="13"/>
        <v>20</v>
      </c>
      <c r="Q41" s="58">
        <f t="shared" si="13"/>
        <v>20</v>
      </c>
      <c r="R41" s="58">
        <f t="shared" si="13"/>
        <v>20</v>
      </c>
      <c r="S41" s="58">
        <f t="shared" si="13"/>
        <v>20</v>
      </c>
      <c r="T41" s="58">
        <f t="shared" si="13"/>
        <v>20</v>
      </c>
      <c r="V41" s="52"/>
      <c r="W41" s="56">
        <f t="shared" si="7"/>
        <v>1</v>
      </c>
      <c r="X41" s="56">
        <f t="shared" si="8"/>
        <v>1</v>
      </c>
      <c r="Y41" s="56">
        <f t="shared" si="8"/>
        <v>1</v>
      </c>
      <c r="Z41" s="56">
        <f t="shared" si="8"/>
        <v>1</v>
      </c>
      <c r="AA41" s="56">
        <f t="shared" si="8"/>
        <v>1</v>
      </c>
      <c r="AB41" s="56">
        <f t="shared" si="12"/>
        <v>1</v>
      </c>
      <c r="AC41" s="56">
        <f t="shared" si="12"/>
        <v>1</v>
      </c>
      <c r="AD41" s="56">
        <f t="shared" si="12"/>
        <v>1</v>
      </c>
    </row>
    <row r="42" spans="1:30" x14ac:dyDescent="0.25">
      <c r="B42" s="59">
        <v>9</v>
      </c>
      <c r="C42" s="31"/>
      <c r="D42" s="31"/>
      <c r="E42" s="31" t="s">
        <v>134</v>
      </c>
      <c r="F42" s="31" t="s">
        <v>134</v>
      </c>
      <c r="G42" s="31" t="s">
        <v>141</v>
      </c>
      <c r="H42" s="31" t="s">
        <v>159</v>
      </c>
      <c r="I42" s="31" t="s">
        <v>159</v>
      </c>
      <c r="J42" s="31" t="s">
        <v>131</v>
      </c>
    </row>
    <row r="43" spans="1:30" x14ac:dyDescent="0.25">
      <c r="B43" s="59">
        <v>10</v>
      </c>
      <c r="C43" s="31"/>
      <c r="D43" s="31"/>
      <c r="E43" s="31"/>
      <c r="F43" s="31"/>
      <c r="G43" s="31" t="s">
        <v>141</v>
      </c>
      <c r="H43" s="31" t="s">
        <v>157</v>
      </c>
      <c r="I43" s="31" t="s">
        <v>157</v>
      </c>
      <c r="J43" s="31" t="s">
        <v>131</v>
      </c>
      <c r="V43" s="98" t="s">
        <v>155</v>
      </c>
      <c r="W43" s="51">
        <v>18</v>
      </c>
      <c r="X43" s="51">
        <v>19</v>
      </c>
      <c r="Y43" s="51">
        <v>20</v>
      </c>
      <c r="Z43" s="51">
        <v>21</v>
      </c>
      <c r="AA43" s="51">
        <v>22</v>
      </c>
      <c r="AB43" s="51">
        <v>23</v>
      </c>
      <c r="AC43" s="51">
        <v>24</v>
      </c>
      <c r="AD43" s="51">
        <v>25</v>
      </c>
    </row>
    <row r="44" spans="1:30" x14ac:dyDescent="0.25">
      <c r="B44" s="59">
        <v>11</v>
      </c>
      <c r="C44" s="31"/>
      <c r="D44" s="31" t="s">
        <v>137</v>
      </c>
      <c r="E44" s="31"/>
      <c r="F44" s="31" t="s">
        <v>134</v>
      </c>
      <c r="G44" s="31" t="s">
        <v>141</v>
      </c>
      <c r="H44" s="31"/>
      <c r="I44" s="31" t="s">
        <v>159</v>
      </c>
      <c r="J44" s="31" t="s">
        <v>157</v>
      </c>
      <c r="V44" s="99" t="s">
        <v>216</v>
      </c>
      <c r="W44" s="100">
        <v>7.5539568345323743E-2</v>
      </c>
      <c r="X44" s="100">
        <v>0.23741007194244604</v>
      </c>
      <c r="Y44" s="100">
        <v>0.41726618705035973</v>
      </c>
      <c r="Z44" s="100">
        <v>0.55035971223021585</v>
      </c>
      <c r="AA44" s="100">
        <v>0.67028985507246375</v>
      </c>
      <c r="AB44" s="100">
        <v>0.81386861313868608</v>
      </c>
      <c r="AC44" s="100">
        <v>0.84615384615384615</v>
      </c>
      <c r="AD44" s="100">
        <v>0.86891385767790263</v>
      </c>
    </row>
    <row r="45" spans="1:30" x14ac:dyDescent="0.25">
      <c r="B45" s="59">
        <v>12</v>
      </c>
      <c r="C45" s="31" t="s">
        <v>136</v>
      </c>
      <c r="D45" s="31" t="s">
        <v>134</v>
      </c>
      <c r="E45" s="31" t="s">
        <v>143</v>
      </c>
      <c r="F45" s="31" t="s">
        <v>142</v>
      </c>
      <c r="G45" s="31" t="s">
        <v>141</v>
      </c>
      <c r="H45" s="31" t="s">
        <v>131</v>
      </c>
      <c r="I45" s="31" t="s">
        <v>158</v>
      </c>
      <c r="J45" s="31" t="s">
        <v>157</v>
      </c>
      <c r="V45" s="53" t="s">
        <v>204</v>
      </c>
      <c r="W45" s="56">
        <v>0</v>
      </c>
      <c r="X45" s="56">
        <v>0.1</v>
      </c>
      <c r="Y45" s="56">
        <v>0.25</v>
      </c>
      <c r="Z45" s="56">
        <v>0.4</v>
      </c>
      <c r="AA45" s="56">
        <v>0.5</v>
      </c>
      <c r="AB45" s="56">
        <v>0.85</v>
      </c>
      <c r="AC45" s="56">
        <v>0.95</v>
      </c>
      <c r="AD45" s="56">
        <v>0.95</v>
      </c>
    </row>
    <row r="46" spans="1:30" x14ac:dyDescent="0.25">
      <c r="B46" s="59">
        <v>13</v>
      </c>
      <c r="C46" s="31"/>
      <c r="D46" s="31"/>
      <c r="E46" s="31"/>
      <c r="F46" s="31" t="s">
        <v>142</v>
      </c>
      <c r="G46" s="31" t="s">
        <v>141</v>
      </c>
      <c r="H46" s="31" t="s">
        <v>159</v>
      </c>
      <c r="I46" s="31" t="s">
        <v>159</v>
      </c>
      <c r="J46" s="31" t="s">
        <v>158</v>
      </c>
    </row>
    <row r="47" spans="1:30" x14ac:dyDescent="0.25">
      <c r="B47" s="59">
        <v>14</v>
      </c>
      <c r="C47" s="31"/>
      <c r="D47" s="31"/>
      <c r="E47" s="31"/>
      <c r="F47" s="31"/>
      <c r="G47" s="31" t="s">
        <v>137</v>
      </c>
      <c r="H47" s="31"/>
      <c r="I47" s="31"/>
      <c r="J47" s="31"/>
      <c r="V47" s="98" t="s">
        <v>147</v>
      </c>
      <c r="W47" s="51">
        <v>18</v>
      </c>
      <c r="X47" s="51">
        <v>19</v>
      </c>
      <c r="Y47" s="51">
        <v>20</v>
      </c>
      <c r="Z47" s="51">
        <v>21</v>
      </c>
      <c r="AA47" s="51">
        <v>22</v>
      </c>
      <c r="AB47" s="51">
        <v>23</v>
      </c>
      <c r="AC47" s="51">
        <v>24</v>
      </c>
      <c r="AD47" s="51">
        <v>25</v>
      </c>
    </row>
    <row r="48" spans="1:30" x14ac:dyDescent="0.25">
      <c r="B48" s="59">
        <v>15</v>
      </c>
      <c r="C48" s="31"/>
      <c r="D48" s="31"/>
      <c r="E48" s="31"/>
      <c r="F48" s="31"/>
      <c r="G48" s="31" t="s">
        <v>141</v>
      </c>
      <c r="H48" s="31"/>
      <c r="I48" s="31" t="s">
        <v>159</v>
      </c>
      <c r="J48" s="31" t="s">
        <v>159</v>
      </c>
      <c r="V48" s="99" t="s">
        <v>216</v>
      </c>
      <c r="W48" s="100">
        <v>0.39928057553956836</v>
      </c>
      <c r="X48" s="100">
        <v>0.43525179856115109</v>
      </c>
      <c r="Y48" s="100">
        <v>0.31294964028776978</v>
      </c>
      <c r="Z48" s="100">
        <v>0.25539568345323743</v>
      </c>
      <c r="AA48" s="100">
        <v>8.3333333333333329E-2</v>
      </c>
      <c r="AB48" s="100"/>
      <c r="AC48" s="100"/>
      <c r="AD48" s="100"/>
    </row>
    <row r="49" spans="1:30" x14ac:dyDescent="0.25">
      <c r="B49" s="59">
        <v>16</v>
      </c>
      <c r="C49" s="31" t="s">
        <v>130</v>
      </c>
      <c r="D49" s="31" t="s">
        <v>158</v>
      </c>
      <c r="E49" s="31" t="s">
        <v>159</v>
      </c>
      <c r="F49" s="31" t="s">
        <v>131</v>
      </c>
      <c r="G49" s="31" t="s">
        <v>157</v>
      </c>
      <c r="H49" s="31" t="s">
        <v>157</v>
      </c>
      <c r="I49" s="31" t="s">
        <v>157</v>
      </c>
      <c r="J49" s="31" t="s">
        <v>158</v>
      </c>
      <c r="V49" s="53" t="s">
        <v>204</v>
      </c>
      <c r="W49" s="56">
        <v>0.35</v>
      </c>
      <c r="X49" s="56">
        <v>0.55000000000000004</v>
      </c>
      <c r="Y49" s="56">
        <v>0.35</v>
      </c>
      <c r="Z49" s="56">
        <v>0.3</v>
      </c>
      <c r="AA49" s="56">
        <v>0</v>
      </c>
      <c r="AB49" s="56"/>
      <c r="AC49" s="56"/>
      <c r="AD49" s="56"/>
    </row>
    <row r="50" spans="1:30" x14ac:dyDescent="0.25">
      <c r="B50" s="59">
        <v>17</v>
      </c>
      <c r="C50" s="31" t="s">
        <v>130</v>
      </c>
      <c r="D50" s="31" t="s">
        <v>130</v>
      </c>
      <c r="E50" s="31" t="s">
        <v>134</v>
      </c>
      <c r="F50" s="31" t="s">
        <v>159</v>
      </c>
      <c r="G50" s="31" t="s">
        <v>158</v>
      </c>
      <c r="H50" s="31" t="s">
        <v>131</v>
      </c>
      <c r="I50" s="31" t="s">
        <v>131</v>
      </c>
      <c r="J50" s="31" t="s">
        <v>131</v>
      </c>
    </row>
    <row r="51" spans="1:30" x14ac:dyDescent="0.25">
      <c r="B51" s="59">
        <v>18</v>
      </c>
      <c r="C51" s="31" t="s">
        <v>130</v>
      </c>
      <c r="D51" s="31" t="s">
        <v>158</v>
      </c>
      <c r="E51" s="31" t="s">
        <v>131</v>
      </c>
      <c r="F51" s="31" t="s">
        <v>131</v>
      </c>
      <c r="G51" s="31" t="s">
        <v>131</v>
      </c>
      <c r="H51" s="31" t="s">
        <v>131</v>
      </c>
      <c r="I51" s="31" t="s">
        <v>131</v>
      </c>
      <c r="J51" s="31" t="s">
        <v>131</v>
      </c>
      <c r="V51" s="74" t="s">
        <v>163</v>
      </c>
      <c r="W51" s="51">
        <v>18</v>
      </c>
      <c r="X51" s="51">
        <v>19</v>
      </c>
      <c r="Y51" s="51">
        <v>20</v>
      </c>
      <c r="Z51" s="51">
        <v>21</v>
      </c>
      <c r="AA51" s="51">
        <v>22</v>
      </c>
      <c r="AB51" s="51">
        <v>23</v>
      </c>
      <c r="AC51" s="51">
        <v>24</v>
      </c>
      <c r="AD51" s="51">
        <v>25</v>
      </c>
    </row>
    <row r="52" spans="1:30" x14ac:dyDescent="0.25">
      <c r="B52" s="59">
        <v>19</v>
      </c>
      <c r="C52" s="31" t="s">
        <v>134</v>
      </c>
      <c r="D52" s="31" t="s">
        <v>130</v>
      </c>
      <c r="E52" s="31" t="s">
        <v>159</v>
      </c>
      <c r="F52" s="31" t="s">
        <v>130</v>
      </c>
      <c r="G52" s="31" t="s">
        <v>159</v>
      </c>
      <c r="H52" s="31" t="s">
        <v>159</v>
      </c>
      <c r="I52" s="31" t="s">
        <v>157</v>
      </c>
      <c r="J52" s="31" t="s">
        <v>131</v>
      </c>
      <c r="V52" s="99" t="s">
        <v>197</v>
      </c>
      <c r="W52" s="100">
        <v>0.47482014388489213</v>
      </c>
      <c r="X52" s="100">
        <v>0.67266187050359716</v>
      </c>
      <c r="Y52" s="100">
        <v>0.73021582733812951</v>
      </c>
      <c r="Z52" s="100">
        <v>0.80575539568345333</v>
      </c>
      <c r="AA52" s="100">
        <v>0.75362318840579712</v>
      </c>
      <c r="AB52" s="100">
        <v>0.81386861313868608</v>
      </c>
      <c r="AC52" s="100">
        <v>0.84615384615384615</v>
      </c>
      <c r="AD52" s="100">
        <v>0.86891385767790263</v>
      </c>
    </row>
    <row r="53" spans="1:30" x14ac:dyDescent="0.25">
      <c r="B53" s="59">
        <v>20</v>
      </c>
      <c r="C53" s="31"/>
      <c r="D53" s="31" t="s">
        <v>130</v>
      </c>
      <c r="E53" s="31" t="s">
        <v>159</v>
      </c>
      <c r="F53" s="31" t="s">
        <v>157</v>
      </c>
      <c r="G53" s="31" t="s">
        <v>157</v>
      </c>
      <c r="H53" s="31" t="s">
        <v>131</v>
      </c>
      <c r="I53" s="31" t="s">
        <v>157</v>
      </c>
      <c r="J53" s="31" t="s">
        <v>157</v>
      </c>
      <c r="V53" s="53" t="s">
        <v>204</v>
      </c>
      <c r="W53" s="56">
        <v>0.35</v>
      </c>
      <c r="X53" s="56">
        <v>0.65</v>
      </c>
      <c r="Y53" s="56">
        <v>0.6</v>
      </c>
      <c r="Z53" s="56">
        <v>0.7</v>
      </c>
      <c r="AA53" s="56">
        <v>0.5</v>
      </c>
      <c r="AB53" s="56">
        <v>0.85</v>
      </c>
      <c r="AC53" s="56">
        <v>0.95</v>
      </c>
      <c r="AD53" s="56">
        <v>0.95</v>
      </c>
    </row>
    <row r="54" spans="1:30" x14ac:dyDescent="0.25">
      <c r="C54" s="31"/>
      <c r="D54" s="31"/>
      <c r="E54" s="31"/>
      <c r="F54" s="31"/>
      <c r="G54" s="31"/>
      <c r="H54" s="31"/>
      <c r="I54" s="31"/>
      <c r="J54" s="31"/>
      <c r="V54" s="61"/>
      <c r="W54" s="61"/>
      <c r="X54" s="61"/>
      <c r="Y54" s="61"/>
      <c r="Z54" s="61"/>
      <c r="AA54" s="61"/>
      <c r="AB54" s="61"/>
      <c r="AC54" s="61"/>
    </row>
    <row r="55" spans="1:30" x14ac:dyDescent="0.25">
      <c r="C55" s="31"/>
      <c r="D55" s="31"/>
      <c r="E55" s="31"/>
      <c r="F55" s="31"/>
      <c r="G55" s="31"/>
      <c r="H55" s="31"/>
      <c r="I55" s="31"/>
      <c r="J55" s="31"/>
      <c r="V55" s="74" t="s">
        <v>164</v>
      </c>
      <c r="W55" s="51">
        <v>18</v>
      </c>
      <c r="X55" s="51">
        <v>19</v>
      </c>
      <c r="Y55" s="51">
        <v>20</v>
      </c>
      <c r="Z55" s="51">
        <v>21</v>
      </c>
      <c r="AA55" s="51">
        <v>22</v>
      </c>
      <c r="AB55" s="51">
        <v>23</v>
      </c>
      <c r="AC55" s="51">
        <v>24</v>
      </c>
      <c r="AD55" s="51">
        <v>25</v>
      </c>
    </row>
    <row r="56" spans="1:30" x14ac:dyDescent="0.25">
      <c r="C56" s="31"/>
      <c r="D56" s="31"/>
      <c r="E56" s="31"/>
      <c r="F56" s="31"/>
      <c r="G56" s="31"/>
      <c r="H56" s="31"/>
      <c r="I56" s="31"/>
      <c r="J56" s="31"/>
      <c r="V56" s="99" t="s">
        <v>216</v>
      </c>
      <c r="W56" s="100">
        <v>0.55395683453237421</v>
      </c>
      <c r="X56" s="100">
        <v>0.80215827338129508</v>
      </c>
      <c r="Y56" s="100">
        <v>0.80575539568345322</v>
      </c>
      <c r="Z56" s="100">
        <v>0.88129496402877705</v>
      </c>
      <c r="AA56" s="100">
        <v>0.91666666666666674</v>
      </c>
      <c r="AB56" s="100">
        <v>0.87591240875912402</v>
      </c>
      <c r="AC56" s="100">
        <v>0.89377289377289371</v>
      </c>
      <c r="AD56" s="100">
        <v>0.90636704119850187</v>
      </c>
    </row>
    <row r="57" spans="1:30" x14ac:dyDescent="0.25">
      <c r="C57" s="31"/>
      <c r="D57" s="31"/>
      <c r="E57" s="31"/>
      <c r="F57" s="31"/>
      <c r="G57" s="31"/>
      <c r="H57" s="31"/>
      <c r="I57" s="31"/>
      <c r="J57" s="31"/>
      <c r="V57" s="53" t="s">
        <v>204</v>
      </c>
      <c r="W57" s="56">
        <v>0.5</v>
      </c>
      <c r="X57" s="56">
        <v>0.7</v>
      </c>
      <c r="Y57" s="56">
        <v>0.7</v>
      </c>
      <c r="Z57" s="56">
        <v>0.85</v>
      </c>
      <c r="AA57" s="56">
        <v>1</v>
      </c>
      <c r="AB57" s="56">
        <v>0.85</v>
      </c>
      <c r="AC57" s="56">
        <v>0.95</v>
      </c>
      <c r="AD57" s="56">
        <v>0.95</v>
      </c>
    </row>
    <row r="58" spans="1:30" x14ac:dyDescent="0.25">
      <c r="C58" s="31"/>
      <c r="D58" s="31"/>
      <c r="E58" s="31"/>
      <c r="F58" s="31"/>
      <c r="G58" s="31"/>
      <c r="H58" s="31"/>
      <c r="I58" s="31"/>
      <c r="J58" s="31"/>
    </row>
    <row r="59" spans="1:30" x14ac:dyDescent="0.25">
      <c r="C59" s="31"/>
      <c r="D59" s="31"/>
      <c r="E59" s="31"/>
      <c r="F59" s="31"/>
      <c r="G59" s="31"/>
      <c r="H59" s="31"/>
      <c r="I59" s="31"/>
      <c r="J59" s="31"/>
      <c r="V59" s="62" t="s">
        <v>165</v>
      </c>
      <c r="W59" s="66" t="s">
        <v>205</v>
      </c>
    </row>
    <row r="60" spans="1:30" x14ac:dyDescent="0.25">
      <c r="V60" s="1"/>
      <c r="W60" s="66" t="s">
        <v>217</v>
      </c>
    </row>
    <row r="62" spans="1:30" x14ac:dyDescent="0.25">
      <c r="C62" s="31"/>
      <c r="D62" s="92"/>
    </row>
    <row r="63" spans="1:30" s="97" customFormat="1" x14ac:dyDescent="0.25">
      <c r="A63" s="103"/>
      <c r="B63" s="104"/>
      <c r="C63" s="101">
        <v>18</v>
      </c>
      <c r="D63" s="101">
        <v>19</v>
      </c>
      <c r="E63" s="101">
        <v>20</v>
      </c>
      <c r="F63" s="101">
        <v>21</v>
      </c>
      <c r="G63" s="101">
        <v>22</v>
      </c>
      <c r="H63" s="101">
        <v>23</v>
      </c>
      <c r="I63" s="101">
        <v>24</v>
      </c>
      <c r="J63" s="101">
        <v>25</v>
      </c>
      <c r="L63" s="52"/>
      <c r="M63" s="51">
        <v>18</v>
      </c>
      <c r="N63" s="51">
        <v>19</v>
      </c>
      <c r="O63" s="51">
        <v>20</v>
      </c>
      <c r="P63" s="51">
        <v>21</v>
      </c>
      <c r="Q63" s="51">
        <v>22</v>
      </c>
      <c r="R63" s="51">
        <v>23</v>
      </c>
      <c r="S63" s="51">
        <v>24</v>
      </c>
      <c r="T63" s="51">
        <v>25</v>
      </c>
      <c r="V63" s="52"/>
      <c r="W63" s="51">
        <v>18</v>
      </c>
      <c r="X63" s="51">
        <v>19</v>
      </c>
      <c r="Y63" s="51">
        <v>20</v>
      </c>
      <c r="Z63" s="51">
        <v>21</v>
      </c>
      <c r="AA63" s="51">
        <v>22</v>
      </c>
      <c r="AB63" s="51">
        <v>23</v>
      </c>
      <c r="AC63" s="51">
        <v>24</v>
      </c>
      <c r="AD63" s="51">
        <v>25</v>
      </c>
    </row>
    <row r="64" spans="1:30" x14ac:dyDescent="0.25">
      <c r="A64" s="103" t="s">
        <v>53</v>
      </c>
      <c r="B64" s="59">
        <v>1</v>
      </c>
      <c r="C64" s="31" t="s">
        <v>130</v>
      </c>
      <c r="D64" s="31" t="s">
        <v>130</v>
      </c>
      <c r="E64" s="31" t="s">
        <v>131</v>
      </c>
      <c r="F64" s="31" t="s">
        <v>131</v>
      </c>
      <c r="G64" s="31" t="s">
        <v>131</v>
      </c>
      <c r="H64" s="31" t="s">
        <v>131</v>
      </c>
      <c r="I64" s="31" t="s">
        <v>157</v>
      </c>
      <c r="J64" s="31" t="s">
        <v>131</v>
      </c>
      <c r="L64" s="53" t="s">
        <v>155</v>
      </c>
      <c r="M64" s="58">
        <f>'THROW MEN by event'!M33+'THROW WOMEN by event'!M26</f>
        <v>1</v>
      </c>
      <c r="N64" s="58">
        <f>'THROW MEN by event'!N33+'THROW WOMEN by event'!N26</f>
        <v>3</v>
      </c>
      <c r="O64" s="58">
        <f>'THROW MEN by event'!O33+'THROW WOMEN by event'!O26</f>
        <v>14</v>
      </c>
      <c r="P64" s="58">
        <f>'THROW MEN by event'!P33+'THROW WOMEN by event'!P26</f>
        <v>16</v>
      </c>
      <c r="Q64" s="58">
        <f>'THROW MEN by event'!Q33+'THROW WOMEN by event'!Q26</f>
        <v>21</v>
      </c>
      <c r="R64" s="58">
        <f>'THROW MEN by event'!R33+'THROW WOMEN by event'!R26</f>
        <v>24</v>
      </c>
      <c r="S64" s="58">
        <f>'THROW MEN by event'!S33+'THROW WOMEN by event'!S26</f>
        <v>25</v>
      </c>
      <c r="T64" s="58">
        <f>'THROW MEN by event'!T33+'THROW WOMEN by event'!T26</f>
        <v>27</v>
      </c>
      <c r="V64" s="53" t="s">
        <v>155</v>
      </c>
      <c r="W64" s="56">
        <f>M64/M$71</f>
        <v>3.3333333333333333E-2</v>
      </c>
      <c r="X64" s="56">
        <f t="shared" ref="X64:AD64" si="14">N64/N$71</f>
        <v>0.1</v>
      </c>
      <c r="Y64" s="56">
        <f t="shared" si="14"/>
        <v>0.46666666666666667</v>
      </c>
      <c r="Z64" s="56">
        <f t="shared" si="14"/>
        <v>0.53333333333333333</v>
      </c>
      <c r="AA64" s="56">
        <f t="shared" si="14"/>
        <v>0.72413793103448276</v>
      </c>
      <c r="AB64" s="56">
        <f t="shared" si="14"/>
        <v>0.82758620689655171</v>
      </c>
      <c r="AC64" s="56">
        <f t="shared" si="14"/>
        <v>0.86206896551724133</v>
      </c>
      <c r="AD64" s="56">
        <f t="shared" si="14"/>
        <v>0.93103448275862066</v>
      </c>
    </row>
    <row r="65" spans="2:30" x14ac:dyDescent="0.25">
      <c r="B65" s="59">
        <v>2</v>
      </c>
      <c r="C65" s="31" t="s">
        <v>140</v>
      </c>
      <c r="D65" s="31" t="s">
        <v>130</v>
      </c>
      <c r="E65" s="31"/>
      <c r="F65" s="31" t="s">
        <v>131</v>
      </c>
      <c r="G65" s="31" t="s">
        <v>131</v>
      </c>
      <c r="H65" s="31" t="s">
        <v>131</v>
      </c>
      <c r="I65" s="31" t="s">
        <v>131</v>
      </c>
      <c r="J65" s="31" t="s">
        <v>131</v>
      </c>
      <c r="L65" s="53" t="s">
        <v>147</v>
      </c>
      <c r="M65" s="58">
        <f>'THROW MEN by event'!M34+'THROW WOMEN by event'!M27</f>
        <v>13</v>
      </c>
      <c r="N65" s="58">
        <f>'THROW MEN by event'!N34+'THROW WOMEN by event'!N27</f>
        <v>18</v>
      </c>
      <c r="O65" s="58">
        <f>'THROW MEN by event'!O34+'THROW WOMEN by event'!O27</f>
        <v>8</v>
      </c>
      <c r="P65" s="58">
        <f>'THROW MEN by event'!P34+'THROW WOMEN by event'!P27</f>
        <v>9</v>
      </c>
      <c r="Q65" s="58">
        <f>'THROW MEN by event'!Q34+'THROW WOMEN by event'!Q27</f>
        <v>1</v>
      </c>
      <c r="R65" s="58">
        <f>'THROW MEN by event'!R34+'THROW WOMEN by event'!R27</f>
        <v>0</v>
      </c>
      <c r="S65" s="58">
        <f>'THROW MEN by event'!S34+'THROW WOMEN by event'!S27</f>
        <v>0</v>
      </c>
      <c r="T65" s="58">
        <f>'THROW MEN by event'!T34+'THROW WOMEN by event'!T27</f>
        <v>0</v>
      </c>
      <c r="V65" s="53" t="s">
        <v>147</v>
      </c>
      <c r="W65" s="56">
        <f>M65/M$71</f>
        <v>0.43333333333333335</v>
      </c>
      <c r="X65" s="56">
        <f t="shared" ref="X65" si="15">N65/N$71</f>
        <v>0.6</v>
      </c>
      <c r="Y65" s="56">
        <f t="shared" ref="Y65" si="16">O65/O$71</f>
        <v>0.26666666666666666</v>
      </c>
      <c r="Z65" s="56">
        <f t="shared" ref="Z65" si="17">P65/P$71</f>
        <v>0.3</v>
      </c>
      <c r="AA65" s="56">
        <f t="shared" ref="AA65" si="18">Q65/Q$71</f>
        <v>3.4482758620689655E-2</v>
      </c>
      <c r="AB65" s="56"/>
      <c r="AC65" s="56"/>
      <c r="AD65" s="56"/>
    </row>
    <row r="66" spans="2:30" x14ac:dyDescent="0.25">
      <c r="B66" s="59">
        <v>3</v>
      </c>
      <c r="C66" s="31"/>
      <c r="D66" s="31"/>
      <c r="E66" s="31" t="s">
        <v>159</v>
      </c>
      <c r="F66" s="31" t="s">
        <v>157</v>
      </c>
      <c r="G66" s="31" t="s">
        <v>157</v>
      </c>
      <c r="H66" s="31"/>
      <c r="I66" s="31" t="s">
        <v>131</v>
      </c>
      <c r="J66" s="31" t="s">
        <v>157</v>
      </c>
      <c r="L66" s="64" t="s">
        <v>163</v>
      </c>
      <c r="M66" s="65">
        <f>SUM(M64:M65)</f>
        <v>14</v>
      </c>
      <c r="N66" s="65">
        <f t="shared" ref="N66:T66" si="19">SUM(N64:N65)</f>
        <v>21</v>
      </c>
      <c r="O66" s="65">
        <f t="shared" si="19"/>
        <v>22</v>
      </c>
      <c r="P66" s="65">
        <f t="shared" si="19"/>
        <v>25</v>
      </c>
      <c r="Q66" s="65">
        <f t="shared" si="19"/>
        <v>22</v>
      </c>
      <c r="R66" s="65">
        <f t="shared" si="19"/>
        <v>24</v>
      </c>
      <c r="S66" s="65">
        <f t="shared" si="19"/>
        <v>25</v>
      </c>
      <c r="T66" s="65">
        <f t="shared" si="19"/>
        <v>27</v>
      </c>
      <c r="V66" s="64" t="s">
        <v>163</v>
      </c>
      <c r="W66" s="102">
        <f>SUM(W64:W65)</f>
        <v>0.46666666666666667</v>
      </c>
      <c r="X66" s="102">
        <f t="shared" ref="X66:AD66" si="20">SUM(X64:X65)</f>
        <v>0.7</v>
      </c>
      <c r="Y66" s="102">
        <f t="shared" si="20"/>
        <v>0.73333333333333339</v>
      </c>
      <c r="Z66" s="102">
        <f t="shared" si="20"/>
        <v>0.83333333333333326</v>
      </c>
      <c r="AA66" s="102">
        <f t="shared" si="20"/>
        <v>0.75862068965517238</v>
      </c>
      <c r="AB66" s="102">
        <f t="shared" si="20"/>
        <v>0.82758620689655171</v>
      </c>
      <c r="AC66" s="102">
        <f t="shared" si="20"/>
        <v>0.86206896551724133</v>
      </c>
      <c r="AD66" s="102">
        <f t="shared" si="20"/>
        <v>0.93103448275862066</v>
      </c>
    </row>
    <row r="67" spans="2:30" x14ac:dyDescent="0.25">
      <c r="B67" s="59">
        <v>4</v>
      </c>
      <c r="C67" s="31"/>
      <c r="D67" s="31" t="s">
        <v>132</v>
      </c>
      <c r="E67" s="31" t="s">
        <v>131</v>
      </c>
      <c r="F67" s="31" t="s">
        <v>131</v>
      </c>
      <c r="G67" s="31" t="s">
        <v>131</v>
      </c>
      <c r="H67" s="31" t="s">
        <v>131</v>
      </c>
      <c r="I67" s="31" t="s">
        <v>131</v>
      </c>
      <c r="J67" s="31" t="s">
        <v>131</v>
      </c>
      <c r="L67" s="53" t="s">
        <v>146</v>
      </c>
      <c r="M67" s="58">
        <f>'THROW MEN by event'!M36+'THROW WOMEN by event'!M29</f>
        <v>2</v>
      </c>
      <c r="N67" s="58">
        <f>'THROW MEN by event'!N36+'THROW WOMEN by event'!N29</f>
        <v>2</v>
      </c>
      <c r="O67" s="58">
        <f>'THROW MEN by event'!O36+'THROW WOMEN by event'!O29</f>
        <v>0</v>
      </c>
      <c r="P67" s="58">
        <f>'THROW MEN by event'!P36+'THROW WOMEN by event'!P29</f>
        <v>3</v>
      </c>
      <c r="Q67" s="58">
        <f>'THROW MEN by event'!Q36+'THROW WOMEN by event'!Q29</f>
        <v>5</v>
      </c>
      <c r="R67" s="58">
        <f>'THROW MEN by event'!R36+'THROW WOMEN by event'!R29</f>
        <v>0</v>
      </c>
      <c r="S67" s="58">
        <f>'THROW MEN by event'!S36+'THROW WOMEN by event'!S29</f>
        <v>0</v>
      </c>
      <c r="T67" s="58">
        <f>'THROW MEN by event'!T36+'THROW WOMEN by event'!T29</f>
        <v>0</v>
      </c>
      <c r="V67" s="53" t="s">
        <v>146</v>
      </c>
      <c r="W67" s="56">
        <f>M67/M$71</f>
        <v>6.6666666666666666E-2</v>
      </c>
      <c r="X67" s="56">
        <f t="shared" ref="X67:AD67" si="21">N67/N$71</f>
        <v>6.6666666666666666E-2</v>
      </c>
      <c r="Y67" s="56">
        <f t="shared" si="21"/>
        <v>0</v>
      </c>
      <c r="Z67" s="56">
        <f t="shared" si="21"/>
        <v>0.1</v>
      </c>
      <c r="AA67" s="56">
        <f t="shared" si="21"/>
        <v>0.17241379310344829</v>
      </c>
      <c r="AB67" s="56">
        <f t="shared" si="21"/>
        <v>0</v>
      </c>
      <c r="AC67" s="56">
        <f t="shared" si="21"/>
        <v>0</v>
      </c>
      <c r="AD67" s="56">
        <f t="shared" si="21"/>
        <v>0</v>
      </c>
    </row>
    <row r="68" spans="2:30" x14ac:dyDescent="0.25">
      <c r="B68" s="59">
        <v>5</v>
      </c>
      <c r="C68" s="31"/>
      <c r="D68" s="31" t="s">
        <v>139</v>
      </c>
      <c r="E68" s="31" t="s">
        <v>134</v>
      </c>
      <c r="F68" s="31" t="s">
        <v>130</v>
      </c>
      <c r="G68" s="31" t="s">
        <v>157</v>
      </c>
      <c r="H68" s="31" t="s">
        <v>158</v>
      </c>
      <c r="I68" s="31" t="s">
        <v>157</v>
      </c>
      <c r="J68" s="31" t="s">
        <v>131</v>
      </c>
      <c r="L68" s="53" t="s">
        <v>145</v>
      </c>
      <c r="M68" s="58">
        <f>'THROW MEN by event'!M37+'THROW WOMEN by event'!M30</f>
        <v>0</v>
      </c>
      <c r="N68" s="58">
        <f>'THROW MEN by event'!N37+'THROW WOMEN by event'!N30</f>
        <v>0</v>
      </c>
      <c r="O68" s="58">
        <f>'THROW MEN by event'!O37+'THROW WOMEN by event'!O30</f>
        <v>3</v>
      </c>
      <c r="P68" s="58">
        <f>'THROW MEN by event'!P37+'THROW WOMEN by event'!P30</f>
        <v>2</v>
      </c>
      <c r="Q68" s="58">
        <f>'THROW MEN by event'!Q37+'THROW WOMEN by event'!Q30</f>
        <v>0</v>
      </c>
      <c r="R68" s="58">
        <f>'THROW MEN by event'!R37+'THROW WOMEN by event'!R30</f>
        <v>0</v>
      </c>
      <c r="S68" s="58">
        <f>'THROW MEN by event'!S37+'THROW WOMEN by event'!S30</f>
        <v>0</v>
      </c>
      <c r="T68" s="58">
        <f>'THROW MEN by event'!T37+'THROW WOMEN by event'!T30</f>
        <v>1</v>
      </c>
      <c r="V68" s="53" t="s">
        <v>145</v>
      </c>
      <c r="W68" s="56">
        <f>M68/M$71</f>
        <v>0</v>
      </c>
      <c r="X68" s="56">
        <f t="shared" ref="X68" si="22">N68/N$71</f>
        <v>0</v>
      </c>
      <c r="Y68" s="56">
        <f t="shared" ref="Y68" si="23">O68/O$71</f>
        <v>0.1</v>
      </c>
      <c r="Z68" s="56">
        <f t="shared" ref="Z68" si="24">P68/P$71</f>
        <v>6.6666666666666666E-2</v>
      </c>
      <c r="AA68" s="56">
        <f t="shared" ref="AA68" si="25">Q68/Q$71</f>
        <v>0</v>
      </c>
      <c r="AB68" s="56"/>
      <c r="AC68" s="56"/>
      <c r="AD68" s="56"/>
    </row>
    <row r="69" spans="2:30" x14ac:dyDescent="0.25">
      <c r="B69" s="59">
        <v>6</v>
      </c>
      <c r="C69" s="31" t="s">
        <v>130</v>
      </c>
      <c r="D69" s="31" t="s">
        <v>130</v>
      </c>
      <c r="E69" s="31" t="s">
        <v>134</v>
      </c>
      <c r="F69" s="31" t="s">
        <v>158</v>
      </c>
      <c r="G69" s="31" t="s">
        <v>159</v>
      </c>
      <c r="H69" s="31" t="s">
        <v>131</v>
      </c>
      <c r="I69" s="31" t="s">
        <v>131</v>
      </c>
      <c r="J69" s="31" t="s">
        <v>158</v>
      </c>
      <c r="L69" s="64" t="s">
        <v>164</v>
      </c>
      <c r="M69" s="65">
        <f>SUM(M66:M68)</f>
        <v>16</v>
      </c>
      <c r="N69" s="65">
        <f t="shared" ref="N69:T69" si="26">SUM(N66:N68)</f>
        <v>23</v>
      </c>
      <c r="O69" s="65">
        <f t="shared" si="26"/>
        <v>25</v>
      </c>
      <c r="P69" s="65">
        <f t="shared" si="26"/>
        <v>30</v>
      </c>
      <c r="Q69" s="65">
        <f t="shared" si="26"/>
        <v>27</v>
      </c>
      <c r="R69" s="65">
        <f t="shared" si="26"/>
        <v>24</v>
      </c>
      <c r="S69" s="65">
        <f t="shared" si="26"/>
        <v>25</v>
      </c>
      <c r="T69" s="65">
        <f t="shared" si="26"/>
        <v>28</v>
      </c>
      <c r="V69" s="64" t="s">
        <v>164</v>
      </c>
      <c r="W69" s="102">
        <f>SUM(W66:W68)</f>
        <v>0.53333333333333333</v>
      </c>
      <c r="X69" s="102">
        <f t="shared" ref="X69:AD69" si="27">SUM(X66:X68)</f>
        <v>0.76666666666666661</v>
      </c>
      <c r="Y69" s="102">
        <f t="shared" si="27"/>
        <v>0.83333333333333337</v>
      </c>
      <c r="Z69" s="102">
        <f t="shared" si="27"/>
        <v>0.99999999999999989</v>
      </c>
      <c r="AA69" s="102">
        <f t="shared" si="27"/>
        <v>0.93103448275862066</v>
      </c>
      <c r="AB69" s="102">
        <f t="shared" si="27"/>
        <v>0.82758620689655171</v>
      </c>
      <c r="AC69" s="102">
        <f t="shared" si="27"/>
        <v>0.86206896551724133</v>
      </c>
      <c r="AD69" s="102">
        <f t="shared" si="27"/>
        <v>0.93103448275862066</v>
      </c>
    </row>
    <row r="70" spans="2:30" x14ac:dyDescent="0.25">
      <c r="B70" s="59">
        <v>7</v>
      </c>
      <c r="C70" s="31" t="s">
        <v>140</v>
      </c>
      <c r="D70" s="31" t="s">
        <v>134</v>
      </c>
      <c r="E70" s="31" t="s">
        <v>159</v>
      </c>
      <c r="F70" s="31" t="s">
        <v>134</v>
      </c>
      <c r="G70" s="31" t="s">
        <v>131</v>
      </c>
      <c r="H70" s="31" t="s">
        <v>131</v>
      </c>
      <c r="I70" s="31" t="s">
        <v>131</v>
      </c>
      <c r="J70" s="31" t="s">
        <v>157</v>
      </c>
      <c r="L70" s="53" t="s">
        <v>160</v>
      </c>
      <c r="M70" s="58">
        <f>'THROW MEN by event'!M39+'THROW WOMEN by event'!M32</f>
        <v>14</v>
      </c>
      <c r="N70" s="58">
        <f>'THROW MEN by event'!N39+'THROW WOMEN by event'!N32</f>
        <v>7</v>
      </c>
      <c r="O70" s="58">
        <f>'THROW MEN by event'!O39+'THROW WOMEN by event'!O32</f>
        <v>5</v>
      </c>
      <c r="P70" s="58">
        <f>'THROW MEN by event'!P39+'THROW WOMEN by event'!P32</f>
        <v>0</v>
      </c>
      <c r="Q70" s="58">
        <f>'THROW MEN by event'!Q39+'THROW WOMEN by event'!Q32</f>
        <v>2</v>
      </c>
      <c r="R70" s="58">
        <f>'THROW MEN by event'!R39+'THROW WOMEN by event'!R32</f>
        <v>5</v>
      </c>
      <c r="S70" s="58">
        <f>'THROW MEN by event'!S39+'THROW WOMEN by event'!S32</f>
        <v>4</v>
      </c>
      <c r="T70" s="58">
        <f>'THROW MEN by event'!T39+'THROW WOMEN by event'!T32</f>
        <v>1</v>
      </c>
      <c r="V70" s="53" t="s">
        <v>160</v>
      </c>
      <c r="W70" s="56">
        <f>M70/M$71</f>
        <v>0.46666666666666667</v>
      </c>
      <c r="X70" s="56">
        <f t="shared" ref="X70:AD70" si="28">N70/N$71</f>
        <v>0.23333333333333334</v>
      </c>
      <c r="Y70" s="56">
        <f t="shared" si="28"/>
        <v>0.16666666666666666</v>
      </c>
      <c r="Z70" s="56">
        <f t="shared" si="28"/>
        <v>0</v>
      </c>
      <c r="AA70" s="56">
        <f t="shared" si="28"/>
        <v>6.8965517241379309E-2</v>
      </c>
      <c r="AB70" s="56">
        <f t="shared" si="28"/>
        <v>0.17241379310344829</v>
      </c>
      <c r="AC70" s="56">
        <f t="shared" si="28"/>
        <v>0.13793103448275862</v>
      </c>
      <c r="AD70" s="56">
        <f t="shared" si="28"/>
        <v>3.4482758620689655E-2</v>
      </c>
    </row>
    <row r="71" spans="2:30" x14ac:dyDescent="0.25">
      <c r="B71" s="59">
        <v>8</v>
      </c>
      <c r="C71" s="31" t="s">
        <v>139</v>
      </c>
      <c r="D71" s="31" t="s">
        <v>134</v>
      </c>
      <c r="E71" s="31" t="s">
        <v>134</v>
      </c>
      <c r="F71" s="31" t="s">
        <v>134</v>
      </c>
      <c r="G71" s="31" t="s">
        <v>141</v>
      </c>
      <c r="H71" s="31" t="s">
        <v>159</v>
      </c>
      <c r="I71" s="31" t="s">
        <v>159</v>
      </c>
      <c r="J71" s="31" t="s">
        <v>157</v>
      </c>
      <c r="L71" s="52"/>
      <c r="M71" s="58">
        <f>SUM(M69:M70)</f>
        <v>30</v>
      </c>
      <c r="N71" s="58">
        <f t="shared" ref="N71:T71" si="29">SUM(N69:N70)</f>
        <v>30</v>
      </c>
      <c r="O71" s="58">
        <f t="shared" si="29"/>
        <v>30</v>
      </c>
      <c r="P71" s="58">
        <f t="shared" si="29"/>
        <v>30</v>
      </c>
      <c r="Q71" s="58">
        <f t="shared" si="29"/>
        <v>29</v>
      </c>
      <c r="R71" s="58">
        <f t="shared" si="29"/>
        <v>29</v>
      </c>
      <c r="S71" s="58">
        <f t="shared" si="29"/>
        <v>29</v>
      </c>
      <c r="T71" s="58">
        <f t="shared" si="29"/>
        <v>29</v>
      </c>
      <c r="V71" s="52"/>
      <c r="W71" s="56">
        <f>SUM(W69:W70)</f>
        <v>1</v>
      </c>
      <c r="X71" s="56">
        <f t="shared" ref="X71:AD71" si="30">SUM(X69:X70)</f>
        <v>1</v>
      </c>
      <c r="Y71" s="56">
        <f t="shared" si="30"/>
        <v>1</v>
      </c>
      <c r="Z71" s="56">
        <f t="shared" si="30"/>
        <v>0.99999999999999989</v>
      </c>
      <c r="AA71" s="56">
        <f t="shared" si="30"/>
        <v>1</v>
      </c>
      <c r="AB71" s="56">
        <f t="shared" si="30"/>
        <v>1</v>
      </c>
      <c r="AC71" s="56">
        <f t="shared" si="30"/>
        <v>1</v>
      </c>
      <c r="AD71" s="56">
        <f t="shared" si="30"/>
        <v>0.96551724137931028</v>
      </c>
    </row>
    <row r="72" spans="2:30" x14ac:dyDescent="0.25">
      <c r="B72" s="59">
        <v>9</v>
      </c>
      <c r="C72" s="31" t="s">
        <v>140</v>
      </c>
      <c r="D72" s="31" t="s">
        <v>130</v>
      </c>
      <c r="E72" s="31" t="s">
        <v>131</v>
      </c>
      <c r="F72" s="31" t="s">
        <v>158</v>
      </c>
      <c r="G72" s="31" t="s">
        <v>131</v>
      </c>
      <c r="H72" s="31"/>
      <c r="I72" s="31" t="s">
        <v>159</v>
      </c>
      <c r="J72" s="31" t="s">
        <v>157</v>
      </c>
    </row>
    <row r="73" spans="2:30" x14ac:dyDescent="0.25">
      <c r="B73" s="59">
        <v>10</v>
      </c>
      <c r="C73" s="31" t="s">
        <v>139</v>
      </c>
      <c r="D73" s="31" t="s">
        <v>159</v>
      </c>
      <c r="E73" s="31" t="s">
        <v>159</v>
      </c>
      <c r="F73" s="31" t="s">
        <v>158</v>
      </c>
      <c r="G73" s="31" t="s">
        <v>158</v>
      </c>
      <c r="H73" s="31" t="s">
        <v>159</v>
      </c>
      <c r="I73" s="31" t="s">
        <v>159</v>
      </c>
      <c r="J73" s="31" t="s">
        <v>158</v>
      </c>
      <c r="V73" s="98" t="s">
        <v>155</v>
      </c>
      <c r="W73" s="51">
        <v>18</v>
      </c>
      <c r="X73" s="51">
        <v>19</v>
      </c>
      <c r="Y73" s="51">
        <v>20</v>
      </c>
      <c r="Z73" s="51">
        <v>21</v>
      </c>
      <c r="AA73" s="51">
        <v>22</v>
      </c>
      <c r="AB73" s="51">
        <v>23</v>
      </c>
      <c r="AC73" s="51">
        <v>24</v>
      </c>
      <c r="AD73" s="51">
        <v>25</v>
      </c>
    </row>
    <row r="74" spans="2:30" x14ac:dyDescent="0.25">
      <c r="B74" s="59">
        <v>11</v>
      </c>
      <c r="C74" s="31"/>
      <c r="D74" s="31"/>
      <c r="E74" s="31" t="s">
        <v>132</v>
      </c>
      <c r="F74" s="31" t="s">
        <v>134</v>
      </c>
      <c r="G74" s="31" t="s">
        <v>141</v>
      </c>
      <c r="H74" s="31" t="s">
        <v>159</v>
      </c>
      <c r="I74" s="31" t="s">
        <v>158</v>
      </c>
      <c r="J74" s="31" t="s">
        <v>158</v>
      </c>
      <c r="V74" s="99" t="s">
        <v>216</v>
      </c>
      <c r="W74" s="100">
        <v>7.5539568345323743E-2</v>
      </c>
      <c r="X74" s="100">
        <v>0.23741007194244604</v>
      </c>
      <c r="Y74" s="100">
        <v>0.41726618705035973</v>
      </c>
      <c r="Z74" s="100">
        <v>0.55035971223021585</v>
      </c>
      <c r="AA74" s="100">
        <v>0.67028985507246375</v>
      </c>
      <c r="AB74" s="100">
        <v>0.81386861313868608</v>
      </c>
      <c r="AC74" s="100">
        <v>0.84615384615384615</v>
      </c>
      <c r="AD74" s="100">
        <v>0.86891385767790263</v>
      </c>
    </row>
    <row r="75" spans="2:30" x14ac:dyDescent="0.25">
      <c r="B75" s="59">
        <v>12</v>
      </c>
      <c r="C75" s="31"/>
      <c r="D75" s="31"/>
      <c r="E75" s="31"/>
      <c r="F75" s="31" t="s">
        <v>137</v>
      </c>
      <c r="G75" s="31" t="s">
        <v>141</v>
      </c>
      <c r="H75" s="31"/>
      <c r="I75" s="31" t="s">
        <v>159</v>
      </c>
      <c r="J75" s="31" t="s">
        <v>159</v>
      </c>
      <c r="V75" s="53" t="s">
        <v>206</v>
      </c>
      <c r="W75" s="56">
        <v>3.3333333333333333E-2</v>
      </c>
      <c r="X75" s="56">
        <v>0.1</v>
      </c>
      <c r="Y75" s="56">
        <v>0.46666666666666667</v>
      </c>
      <c r="Z75" s="56">
        <v>0.53333333333333333</v>
      </c>
      <c r="AA75" s="56">
        <v>0.72413793103448276</v>
      </c>
      <c r="AB75" s="56">
        <v>0.82758620689655171</v>
      </c>
      <c r="AC75" s="56">
        <v>0.86206896551724133</v>
      </c>
      <c r="AD75" s="56">
        <v>0.93103448275862066</v>
      </c>
    </row>
    <row r="76" spans="2:30" x14ac:dyDescent="0.25">
      <c r="B76" s="59">
        <v>13</v>
      </c>
      <c r="C76" s="31" t="s">
        <v>136</v>
      </c>
      <c r="D76" s="31" t="s">
        <v>134</v>
      </c>
      <c r="E76" s="31" t="s">
        <v>159</v>
      </c>
      <c r="F76" s="31" t="s">
        <v>159</v>
      </c>
      <c r="G76" s="31" t="s">
        <v>141</v>
      </c>
      <c r="H76" s="31"/>
      <c r="I76" s="31"/>
      <c r="J76" s="31" t="s">
        <v>159</v>
      </c>
    </row>
    <row r="77" spans="2:30" x14ac:dyDescent="0.25">
      <c r="B77" s="59">
        <v>14</v>
      </c>
      <c r="C77" s="31" t="s">
        <v>157</v>
      </c>
      <c r="D77" s="31" t="s">
        <v>157</v>
      </c>
      <c r="E77" s="31" t="s">
        <v>131</v>
      </c>
      <c r="F77" s="31" t="s">
        <v>131</v>
      </c>
      <c r="G77" s="31"/>
      <c r="H77" s="31"/>
      <c r="I77" s="31"/>
      <c r="J77" s="31"/>
      <c r="V77" s="98" t="s">
        <v>147</v>
      </c>
      <c r="W77" s="51">
        <v>18</v>
      </c>
      <c r="X77" s="51">
        <v>19</v>
      </c>
      <c r="Y77" s="51">
        <v>20</v>
      </c>
      <c r="Z77" s="51">
        <v>21</v>
      </c>
      <c r="AA77" s="51">
        <v>22</v>
      </c>
      <c r="AB77" s="51">
        <v>23</v>
      </c>
      <c r="AC77" s="51">
        <v>24</v>
      </c>
      <c r="AD77" s="51">
        <v>25</v>
      </c>
    </row>
    <row r="78" spans="2:30" x14ac:dyDescent="0.25">
      <c r="B78" s="59">
        <v>15</v>
      </c>
      <c r="C78" s="31"/>
      <c r="D78" s="31"/>
      <c r="E78" s="31"/>
      <c r="F78" s="31" t="s">
        <v>130</v>
      </c>
      <c r="G78" s="31"/>
      <c r="H78" s="31" t="s">
        <v>159</v>
      </c>
      <c r="I78" s="31" t="s">
        <v>159</v>
      </c>
      <c r="J78" s="31" t="s">
        <v>157</v>
      </c>
      <c r="V78" s="99" t="s">
        <v>216</v>
      </c>
      <c r="W78" s="100">
        <v>0.39928057553956836</v>
      </c>
      <c r="X78" s="100">
        <v>0.43525179856115109</v>
      </c>
      <c r="Y78" s="100">
        <v>0.31294964028776978</v>
      </c>
      <c r="Z78" s="100">
        <v>0.25539568345323743</v>
      </c>
      <c r="AA78" s="100">
        <v>8.3333333333333329E-2</v>
      </c>
      <c r="AB78" s="100"/>
      <c r="AC78" s="100"/>
      <c r="AD78" s="100"/>
    </row>
    <row r="79" spans="2:30" x14ac:dyDescent="0.25">
      <c r="B79" s="59">
        <v>16</v>
      </c>
      <c r="C79" s="31"/>
      <c r="D79" s="31"/>
      <c r="E79" s="31"/>
      <c r="F79" s="31" t="s">
        <v>137</v>
      </c>
      <c r="G79" s="31" t="s">
        <v>141</v>
      </c>
      <c r="H79" s="31" t="s">
        <v>158</v>
      </c>
      <c r="I79" s="31" t="s">
        <v>131</v>
      </c>
      <c r="J79" s="31" t="s">
        <v>159</v>
      </c>
      <c r="V79" s="53" t="s">
        <v>206</v>
      </c>
      <c r="W79" s="56">
        <v>0.43333333333333335</v>
      </c>
      <c r="X79" s="56">
        <v>0.6</v>
      </c>
      <c r="Y79" s="56">
        <v>0.26666666666666666</v>
      </c>
      <c r="Z79" s="56">
        <v>0.3</v>
      </c>
      <c r="AA79" s="56">
        <v>3.4482758620689655E-2</v>
      </c>
      <c r="AB79" s="56"/>
      <c r="AC79" s="56"/>
      <c r="AD79" s="56"/>
    </row>
    <row r="80" spans="2:30" x14ac:dyDescent="0.25">
      <c r="B80" s="59">
        <v>17</v>
      </c>
      <c r="C80" s="31"/>
      <c r="D80" s="31" t="s">
        <v>134</v>
      </c>
      <c r="E80" s="31" t="s">
        <v>134</v>
      </c>
      <c r="F80" s="31" t="s">
        <v>130</v>
      </c>
      <c r="G80" s="31" t="s">
        <v>157</v>
      </c>
      <c r="H80" s="31" t="s">
        <v>131</v>
      </c>
      <c r="I80" s="31"/>
      <c r="J80" s="31" t="s">
        <v>135</v>
      </c>
    </row>
    <row r="81" spans="2:30" x14ac:dyDescent="0.25">
      <c r="B81" s="59">
        <v>18</v>
      </c>
      <c r="C81" s="31" t="s">
        <v>139</v>
      </c>
      <c r="D81" s="31" t="s">
        <v>130</v>
      </c>
      <c r="E81" s="31" t="s">
        <v>132</v>
      </c>
      <c r="F81" s="31" t="s">
        <v>159</v>
      </c>
      <c r="G81" s="31" t="s">
        <v>159</v>
      </c>
      <c r="H81" s="31" t="s">
        <v>159</v>
      </c>
      <c r="I81" s="31"/>
      <c r="J81" s="31" t="s">
        <v>159</v>
      </c>
      <c r="K81" s="31"/>
      <c r="V81" s="74" t="s">
        <v>163</v>
      </c>
      <c r="W81" s="51">
        <v>18</v>
      </c>
      <c r="X81" s="51">
        <v>19</v>
      </c>
      <c r="Y81" s="51">
        <v>20</v>
      </c>
      <c r="Z81" s="51">
        <v>21</v>
      </c>
      <c r="AA81" s="51">
        <v>22</v>
      </c>
      <c r="AB81" s="51">
        <v>23</v>
      </c>
      <c r="AC81" s="51">
        <v>24</v>
      </c>
      <c r="AD81" s="51">
        <v>25</v>
      </c>
    </row>
    <row r="82" spans="2:30" x14ac:dyDescent="0.25">
      <c r="B82" s="59">
        <v>19</v>
      </c>
      <c r="C82" s="31" t="s">
        <v>139</v>
      </c>
      <c r="D82" s="31" t="s">
        <v>130</v>
      </c>
      <c r="E82" s="31" t="s">
        <v>159</v>
      </c>
      <c r="F82" s="31" t="s">
        <v>158</v>
      </c>
      <c r="G82" s="31" t="s">
        <v>157</v>
      </c>
      <c r="H82" s="31" t="s">
        <v>158</v>
      </c>
      <c r="I82" s="31" t="s">
        <v>157</v>
      </c>
      <c r="J82" s="31" t="s">
        <v>157</v>
      </c>
      <c r="K82" s="31"/>
      <c r="V82" s="99" t="s">
        <v>216</v>
      </c>
      <c r="W82" s="100">
        <v>0.47482014388489213</v>
      </c>
      <c r="X82" s="100">
        <v>0.67266187050359716</v>
      </c>
      <c r="Y82" s="100">
        <v>0.73021582733812951</v>
      </c>
      <c r="Z82" s="100">
        <v>0.80575539568345333</v>
      </c>
      <c r="AA82" s="100">
        <v>0.75362318840579712</v>
      </c>
      <c r="AB82" s="100">
        <v>0.81386861313868608</v>
      </c>
      <c r="AC82" s="100">
        <v>0.84615384615384615</v>
      </c>
      <c r="AD82" s="100">
        <v>0.86891385767790263</v>
      </c>
    </row>
    <row r="83" spans="2:30" x14ac:dyDescent="0.25">
      <c r="B83" s="59">
        <v>20</v>
      </c>
      <c r="C83" s="31" t="s">
        <v>134</v>
      </c>
      <c r="D83" s="31" t="s">
        <v>134</v>
      </c>
      <c r="E83" s="31" t="s">
        <v>159</v>
      </c>
      <c r="F83" s="31" t="s">
        <v>159</v>
      </c>
      <c r="G83" s="31"/>
      <c r="H83" s="31"/>
      <c r="I83" s="31"/>
      <c r="J83" s="31"/>
      <c r="K83" s="31"/>
      <c r="V83" s="53" t="s">
        <v>206</v>
      </c>
      <c r="W83" s="56">
        <v>0.46666666666666667</v>
      </c>
      <c r="X83" s="56">
        <v>0.7</v>
      </c>
      <c r="Y83" s="56">
        <v>0.73333333333333339</v>
      </c>
      <c r="Z83" s="56">
        <v>0.83333333333333326</v>
      </c>
      <c r="AA83" s="56">
        <v>0.75862068965517238</v>
      </c>
      <c r="AB83" s="56">
        <v>0.82758620689655171</v>
      </c>
      <c r="AC83" s="56">
        <v>0.86206896551724133</v>
      </c>
      <c r="AD83" s="56">
        <v>0.93103448275862066</v>
      </c>
    </row>
    <row r="84" spans="2:30" x14ac:dyDescent="0.25">
      <c r="B84" s="59">
        <v>21</v>
      </c>
      <c r="C84" s="31"/>
      <c r="D84" s="31"/>
      <c r="E84" s="31"/>
      <c r="F84" s="31" t="s">
        <v>134</v>
      </c>
      <c r="G84" s="31" t="s">
        <v>159</v>
      </c>
      <c r="H84" s="31" t="s">
        <v>157</v>
      </c>
      <c r="I84" s="31" t="s">
        <v>158</v>
      </c>
      <c r="J84" s="31" t="s">
        <v>159</v>
      </c>
      <c r="K84" s="31"/>
      <c r="V84" s="61"/>
      <c r="W84" s="61"/>
      <c r="X84" s="61"/>
      <c r="Y84" s="61"/>
      <c r="Z84" s="61"/>
      <c r="AA84" s="61"/>
      <c r="AB84" s="61"/>
      <c r="AC84" s="61"/>
    </row>
    <row r="85" spans="2:30" x14ac:dyDescent="0.25">
      <c r="B85" s="59">
        <v>22</v>
      </c>
      <c r="C85" s="31" t="s">
        <v>136</v>
      </c>
      <c r="D85" s="31" t="s">
        <v>139</v>
      </c>
      <c r="E85" s="31" t="s">
        <v>159</v>
      </c>
      <c r="F85" s="31" t="s">
        <v>157</v>
      </c>
      <c r="G85" s="31" t="s">
        <v>158</v>
      </c>
      <c r="H85" s="31" t="s">
        <v>131</v>
      </c>
      <c r="I85" s="31" t="s">
        <v>131</v>
      </c>
      <c r="J85" s="31" t="s">
        <v>157</v>
      </c>
      <c r="K85" s="31"/>
      <c r="V85" s="74" t="s">
        <v>164</v>
      </c>
      <c r="W85" s="51">
        <v>18</v>
      </c>
      <c r="X85" s="51">
        <v>19</v>
      </c>
      <c r="Y85" s="51">
        <v>20</v>
      </c>
      <c r="Z85" s="51">
        <v>21</v>
      </c>
      <c r="AA85" s="51">
        <v>22</v>
      </c>
      <c r="AB85" s="51">
        <v>23</v>
      </c>
      <c r="AC85" s="51">
        <v>24</v>
      </c>
      <c r="AD85" s="51">
        <v>25</v>
      </c>
    </row>
    <row r="86" spans="2:30" x14ac:dyDescent="0.25">
      <c r="B86" s="59">
        <v>23</v>
      </c>
      <c r="C86" s="31"/>
      <c r="D86" s="31" t="s">
        <v>138</v>
      </c>
      <c r="E86" s="31" t="s">
        <v>137</v>
      </c>
      <c r="F86" s="31" t="s">
        <v>142</v>
      </c>
      <c r="G86" s="31" t="s">
        <v>159</v>
      </c>
      <c r="H86" s="31" t="s">
        <v>157</v>
      </c>
      <c r="I86" s="31" t="s">
        <v>159</v>
      </c>
      <c r="J86" s="31" t="s">
        <v>157</v>
      </c>
      <c r="K86" s="31"/>
      <c r="V86" s="99" t="s">
        <v>216</v>
      </c>
      <c r="W86" s="100">
        <v>0.55395683453237421</v>
      </c>
      <c r="X86" s="100">
        <v>0.80215827338129508</v>
      </c>
      <c r="Y86" s="100">
        <v>0.80575539568345322</v>
      </c>
      <c r="Z86" s="100">
        <v>0.88129496402877705</v>
      </c>
      <c r="AA86" s="100">
        <v>0.91666666666666674</v>
      </c>
      <c r="AB86" s="100">
        <v>0.87591240875912402</v>
      </c>
      <c r="AC86" s="100">
        <v>0.89377289377289371</v>
      </c>
      <c r="AD86" s="100">
        <v>0.90636704119850187</v>
      </c>
    </row>
    <row r="87" spans="2:30" x14ac:dyDescent="0.25">
      <c r="B87" s="59">
        <v>24</v>
      </c>
      <c r="C87" s="31" t="s">
        <v>134</v>
      </c>
      <c r="D87" s="31" t="s">
        <v>130</v>
      </c>
      <c r="E87" s="31" t="s">
        <v>159</v>
      </c>
      <c r="F87" s="31" t="s">
        <v>158</v>
      </c>
      <c r="G87" s="31" t="s">
        <v>157</v>
      </c>
      <c r="H87" s="31" t="s">
        <v>131</v>
      </c>
      <c r="I87" s="31" t="s">
        <v>157</v>
      </c>
      <c r="J87" s="31" t="s">
        <v>131</v>
      </c>
      <c r="K87" s="31"/>
      <c r="V87" s="53" t="s">
        <v>206</v>
      </c>
      <c r="W87" s="56">
        <v>0.53333333333333333</v>
      </c>
      <c r="X87" s="56">
        <v>0.76666666666666661</v>
      </c>
      <c r="Y87" s="56">
        <v>0.83333333333333337</v>
      </c>
      <c r="Z87" s="56">
        <v>0.99999999999999989</v>
      </c>
      <c r="AA87" s="56">
        <v>0.93103448275862066</v>
      </c>
      <c r="AB87" s="56">
        <v>0.82758620689655171</v>
      </c>
      <c r="AC87" s="56">
        <v>0.86206896551724133</v>
      </c>
      <c r="AD87" s="56">
        <v>0.93103448275862066</v>
      </c>
    </row>
    <row r="88" spans="2:30" x14ac:dyDescent="0.25">
      <c r="B88" s="59">
        <v>25</v>
      </c>
      <c r="C88" s="31"/>
      <c r="D88" s="31" t="s">
        <v>132</v>
      </c>
      <c r="E88" s="31" t="s">
        <v>134</v>
      </c>
      <c r="F88" s="31" t="s">
        <v>159</v>
      </c>
      <c r="G88" s="31" t="s">
        <v>158</v>
      </c>
      <c r="H88" s="31" t="s">
        <v>157</v>
      </c>
      <c r="I88" s="31" t="s">
        <v>159</v>
      </c>
      <c r="J88" s="31" t="s">
        <v>157</v>
      </c>
      <c r="K88" s="31"/>
    </row>
    <row r="89" spans="2:30" x14ac:dyDescent="0.25">
      <c r="B89" s="59">
        <v>26</v>
      </c>
      <c r="C89" s="31"/>
      <c r="D89" s="31" t="s">
        <v>130</v>
      </c>
      <c r="E89" s="31" t="s">
        <v>157</v>
      </c>
      <c r="F89" s="31" t="s">
        <v>130</v>
      </c>
      <c r="G89" s="31" t="s">
        <v>159</v>
      </c>
      <c r="H89" s="31" t="s">
        <v>158</v>
      </c>
      <c r="I89" s="31" t="s">
        <v>157</v>
      </c>
      <c r="J89" s="31" t="s">
        <v>131</v>
      </c>
      <c r="K89" s="31"/>
      <c r="V89" s="62" t="s">
        <v>165</v>
      </c>
      <c r="W89" s="66" t="s">
        <v>207</v>
      </c>
    </row>
    <row r="90" spans="2:30" x14ac:dyDescent="0.25">
      <c r="B90" s="59">
        <v>27</v>
      </c>
      <c r="C90" s="31"/>
      <c r="D90" s="31" t="s">
        <v>138</v>
      </c>
      <c r="E90" s="31" t="s">
        <v>137</v>
      </c>
      <c r="F90" s="31" t="s">
        <v>142</v>
      </c>
      <c r="G90" s="31" t="s">
        <v>158</v>
      </c>
      <c r="H90" s="31" t="s">
        <v>157</v>
      </c>
      <c r="I90" s="31" t="s">
        <v>157</v>
      </c>
      <c r="J90" s="31" t="s">
        <v>157</v>
      </c>
      <c r="K90" s="31"/>
      <c r="V90" s="62"/>
      <c r="W90" s="66" t="s">
        <v>217</v>
      </c>
    </row>
    <row r="91" spans="2:30" x14ac:dyDescent="0.25">
      <c r="B91" s="59">
        <v>28</v>
      </c>
      <c r="C91" s="31"/>
      <c r="D91" s="31"/>
      <c r="E91" s="31" t="s">
        <v>137</v>
      </c>
      <c r="F91" s="31" t="s">
        <v>142</v>
      </c>
      <c r="G91" s="31" t="s">
        <v>130</v>
      </c>
      <c r="H91" s="31" t="s">
        <v>157</v>
      </c>
      <c r="I91" s="31" t="s">
        <v>131</v>
      </c>
      <c r="J91" s="31" t="s">
        <v>131</v>
      </c>
      <c r="K91" s="31"/>
      <c r="V91" s="62"/>
      <c r="W91" s="66"/>
    </row>
    <row r="92" spans="2:30" x14ac:dyDescent="0.25">
      <c r="B92" s="59">
        <v>29</v>
      </c>
      <c r="C92" s="31" t="s">
        <v>139</v>
      </c>
      <c r="D92" s="31" t="s">
        <v>130</v>
      </c>
      <c r="E92" s="31" t="s">
        <v>134</v>
      </c>
      <c r="F92" s="31" t="s">
        <v>134</v>
      </c>
      <c r="G92" s="31" t="s">
        <v>157</v>
      </c>
      <c r="H92" s="31" t="s">
        <v>131</v>
      </c>
      <c r="I92" s="31" t="s">
        <v>131</v>
      </c>
      <c r="J92" s="31" t="s">
        <v>131</v>
      </c>
      <c r="K92" s="31"/>
      <c r="V92" s="62"/>
      <c r="W92" s="66"/>
    </row>
    <row r="93" spans="2:30" x14ac:dyDescent="0.25">
      <c r="B93" s="59">
        <v>30</v>
      </c>
      <c r="C93" s="31" t="s">
        <v>140</v>
      </c>
      <c r="D93" s="31" t="s">
        <v>159</v>
      </c>
      <c r="E93" s="31" t="s">
        <v>159</v>
      </c>
      <c r="F93" s="31" t="s">
        <v>159</v>
      </c>
      <c r="G93" s="31" t="s">
        <v>157</v>
      </c>
      <c r="H93" s="31" t="s">
        <v>159</v>
      </c>
      <c r="I93" s="31" t="s">
        <v>157</v>
      </c>
      <c r="J93" s="31" t="s">
        <v>131</v>
      </c>
      <c r="K93" s="31"/>
      <c r="V93" s="1"/>
      <c r="W93" s="66"/>
    </row>
    <row r="94" spans="2:30" x14ac:dyDescent="0.25">
      <c r="C94" s="31"/>
      <c r="D94" s="31"/>
      <c r="E94" s="31"/>
      <c r="F94" s="31"/>
      <c r="G94" s="31"/>
      <c r="H94" s="31"/>
      <c r="I94" s="31"/>
      <c r="J94" s="31"/>
    </row>
    <row r="95" spans="2:30" x14ac:dyDescent="0.25">
      <c r="C95" s="31"/>
      <c r="D95" s="31"/>
      <c r="E95" s="31"/>
      <c r="F95" s="31"/>
      <c r="G95" s="31"/>
      <c r="H95" s="31"/>
      <c r="I95" s="31"/>
      <c r="J95" s="31"/>
    </row>
    <row r="96" spans="2:30" x14ac:dyDescent="0.25">
      <c r="C96" s="101">
        <v>18</v>
      </c>
      <c r="D96" s="101">
        <v>19</v>
      </c>
      <c r="E96" s="101">
        <v>20</v>
      </c>
      <c r="F96" s="101">
        <v>21</v>
      </c>
      <c r="G96" s="101">
        <v>22</v>
      </c>
      <c r="H96" s="101">
        <v>23</v>
      </c>
      <c r="I96" s="101">
        <v>24</v>
      </c>
      <c r="J96" s="101">
        <v>25</v>
      </c>
      <c r="L96" s="52"/>
      <c r="M96" s="51">
        <v>18</v>
      </c>
      <c r="N96" s="51">
        <v>19</v>
      </c>
      <c r="O96" s="51">
        <v>20</v>
      </c>
      <c r="P96" s="51">
        <v>21</v>
      </c>
      <c r="Q96" s="51">
        <v>22</v>
      </c>
      <c r="R96" s="51">
        <v>23</v>
      </c>
      <c r="S96" s="51">
        <v>24</v>
      </c>
      <c r="T96" s="51">
        <v>25</v>
      </c>
      <c r="U96" s="97"/>
      <c r="V96" s="52"/>
      <c r="W96" s="51">
        <v>18</v>
      </c>
      <c r="X96" s="51">
        <v>19</v>
      </c>
      <c r="Y96" s="51">
        <v>20</v>
      </c>
      <c r="Z96" s="51">
        <v>21</v>
      </c>
      <c r="AA96" s="51">
        <v>22</v>
      </c>
      <c r="AB96" s="51">
        <v>23</v>
      </c>
      <c r="AC96" s="51">
        <v>24</v>
      </c>
      <c r="AD96" s="51">
        <v>25</v>
      </c>
    </row>
    <row r="97" spans="1:30" x14ac:dyDescent="0.25">
      <c r="A97" s="103" t="s">
        <v>72</v>
      </c>
      <c r="B97" s="59">
        <v>1</v>
      </c>
      <c r="C97" s="31"/>
      <c r="D97" s="31"/>
      <c r="E97" s="31"/>
      <c r="F97" s="31" t="s">
        <v>142</v>
      </c>
      <c r="G97" s="31" t="s">
        <v>141</v>
      </c>
      <c r="H97" s="31" t="s">
        <v>158</v>
      </c>
      <c r="I97" s="31" t="s">
        <v>159</v>
      </c>
      <c r="J97" s="31" t="s">
        <v>131</v>
      </c>
      <c r="L97" s="53" t="s">
        <v>155</v>
      </c>
      <c r="M97" s="58">
        <f>'THROW MEN by event'!M54+'THROW WOMEN by event'!M42</f>
        <v>0</v>
      </c>
      <c r="N97" s="58">
        <f>'THROW MEN by event'!N54+'THROW WOMEN by event'!N42</f>
        <v>2</v>
      </c>
      <c r="O97" s="58">
        <f>'THROW MEN by event'!O54+'THROW WOMEN by event'!O42</f>
        <v>7</v>
      </c>
      <c r="P97" s="58">
        <f>'THROW MEN by event'!P54+'THROW WOMEN by event'!P42</f>
        <v>8</v>
      </c>
      <c r="Q97" s="58">
        <f>'THROW MEN by event'!Q54+'THROW WOMEN by event'!Q42</f>
        <v>12</v>
      </c>
      <c r="R97" s="58">
        <f>'THROW MEN by event'!R54+'THROW WOMEN by event'!R42</f>
        <v>17</v>
      </c>
      <c r="S97" s="58">
        <f>'THROW MEN by event'!S54+'THROW WOMEN by event'!S42</f>
        <v>18</v>
      </c>
      <c r="T97" s="58">
        <f>'THROW MEN by event'!T54+'THROW WOMEN by event'!T42</f>
        <v>21</v>
      </c>
      <c r="V97" s="53" t="s">
        <v>155</v>
      </c>
      <c r="W97" s="56">
        <f t="shared" ref="W97:W104" si="31">M97/M$104</f>
        <v>0</v>
      </c>
      <c r="X97" s="56">
        <f t="shared" ref="X97:AD97" si="32">N97/N$104</f>
        <v>8.3333333333333329E-2</v>
      </c>
      <c r="Y97" s="56">
        <f t="shared" si="32"/>
        <v>0.29166666666666669</v>
      </c>
      <c r="Z97" s="56">
        <f t="shared" si="32"/>
        <v>0.33333333333333331</v>
      </c>
      <c r="AA97" s="56">
        <f t="shared" si="32"/>
        <v>0.5</v>
      </c>
      <c r="AB97" s="56">
        <f t="shared" si="32"/>
        <v>0.73913043478260865</v>
      </c>
      <c r="AC97" s="56">
        <f t="shared" si="32"/>
        <v>0.78260869565217395</v>
      </c>
      <c r="AD97" s="56">
        <f t="shared" si="32"/>
        <v>0.91304347826086951</v>
      </c>
    </row>
    <row r="98" spans="1:30" x14ac:dyDescent="0.25">
      <c r="B98" s="59">
        <v>2</v>
      </c>
      <c r="C98" s="31" t="s">
        <v>140</v>
      </c>
      <c r="D98" s="31" t="s">
        <v>130</v>
      </c>
      <c r="E98" s="31" t="s">
        <v>157</v>
      </c>
      <c r="F98" s="31" t="s">
        <v>131</v>
      </c>
      <c r="G98" s="31" t="s">
        <v>141</v>
      </c>
      <c r="H98" s="31"/>
      <c r="I98" s="31"/>
      <c r="J98" s="31"/>
      <c r="L98" s="53" t="s">
        <v>147</v>
      </c>
      <c r="M98" s="58">
        <f>'THROW MEN by event'!M55+'THROW WOMEN by event'!M43</f>
        <v>10</v>
      </c>
      <c r="N98" s="58">
        <f>'THROW MEN by event'!N55+'THROW WOMEN by event'!N43</f>
        <v>12</v>
      </c>
      <c r="O98" s="58">
        <f>'THROW MEN by event'!O55+'THROW WOMEN by event'!O43</f>
        <v>8</v>
      </c>
      <c r="P98" s="58">
        <f>'THROW MEN by event'!P55+'THROW WOMEN by event'!P43</f>
        <v>10</v>
      </c>
      <c r="Q98" s="58">
        <f>'THROW MEN by event'!Q55+'THROW WOMEN by event'!Q43</f>
        <v>1</v>
      </c>
      <c r="R98" s="58">
        <f>'THROW MEN by event'!R55+'THROW WOMEN by event'!R43</f>
        <v>0</v>
      </c>
      <c r="S98" s="58">
        <f>'THROW MEN by event'!S55+'THROW WOMEN by event'!S43</f>
        <v>0</v>
      </c>
      <c r="T98" s="58">
        <f>'THROW MEN by event'!T55+'THROW WOMEN by event'!T43</f>
        <v>0</v>
      </c>
      <c r="V98" s="53" t="s">
        <v>147</v>
      </c>
      <c r="W98" s="56">
        <f t="shared" si="31"/>
        <v>0.41666666666666669</v>
      </c>
      <c r="X98" s="56">
        <f t="shared" ref="X98:X100" si="33">N98/N$104</f>
        <v>0.5</v>
      </c>
      <c r="Y98" s="56">
        <f t="shared" ref="Y98:Y100" si="34">O98/O$104</f>
        <v>0.33333333333333331</v>
      </c>
      <c r="Z98" s="56">
        <f t="shared" ref="Z98:Z100" si="35">P98/P$104</f>
        <v>0.41666666666666669</v>
      </c>
      <c r="AA98" s="56">
        <f t="shared" ref="AA98:AA100" si="36">Q98/Q$104</f>
        <v>4.1666666666666664E-2</v>
      </c>
      <c r="AB98" s="56"/>
      <c r="AC98" s="56"/>
      <c r="AD98" s="56"/>
    </row>
    <row r="99" spans="1:30" x14ac:dyDescent="0.25">
      <c r="B99" s="59">
        <v>3</v>
      </c>
      <c r="C99" s="31" t="s">
        <v>136</v>
      </c>
      <c r="D99" s="31" t="s">
        <v>132</v>
      </c>
      <c r="E99" s="31" t="s">
        <v>137</v>
      </c>
      <c r="F99" s="31" t="s">
        <v>157</v>
      </c>
      <c r="G99" s="31" t="s">
        <v>131</v>
      </c>
      <c r="H99" s="31" t="s">
        <v>157</v>
      </c>
      <c r="I99" s="31" t="s">
        <v>133</v>
      </c>
      <c r="J99" s="31" t="s">
        <v>159</v>
      </c>
      <c r="L99" s="64" t="s">
        <v>163</v>
      </c>
      <c r="M99" s="65">
        <f>SUM(M97:M98)</f>
        <v>10</v>
      </c>
      <c r="N99" s="65">
        <f t="shared" ref="N99:T99" si="37">SUM(N97:N98)</f>
        <v>14</v>
      </c>
      <c r="O99" s="65">
        <f t="shared" si="37"/>
        <v>15</v>
      </c>
      <c r="P99" s="65">
        <f t="shared" si="37"/>
        <v>18</v>
      </c>
      <c r="Q99" s="65">
        <f t="shared" si="37"/>
        <v>13</v>
      </c>
      <c r="R99" s="65">
        <f t="shared" si="37"/>
        <v>17</v>
      </c>
      <c r="S99" s="65">
        <f t="shared" si="37"/>
        <v>18</v>
      </c>
      <c r="T99" s="65">
        <f t="shared" si="37"/>
        <v>21</v>
      </c>
      <c r="V99" s="64" t="s">
        <v>163</v>
      </c>
      <c r="W99" s="102">
        <f t="shared" si="31"/>
        <v>0.41666666666666669</v>
      </c>
      <c r="X99" s="102">
        <f t="shared" si="33"/>
        <v>0.58333333333333337</v>
      </c>
      <c r="Y99" s="102">
        <f t="shared" si="34"/>
        <v>0.625</v>
      </c>
      <c r="Z99" s="102">
        <f t="shared" si="35"/>
        <v>0.75</v>
      </c>
      <c r="AA99" s="102">
        <f t="shared" si="36"/>
        <v>0.54166666666666663</v>
      </c>
      <c r="AB99" s="102">
        <f t="shared" ref="AB99:AD100" si="38">R99/R$104</f>
        <v>0.73913043478260865</v>
      </c>
      <c r="AC99" s="102">
        <f t="shared" si="38"/>
        <v>0.78260869565217395</v>
      </c>
      <c r="AD99" s="102">
        <f t="shared" si="38"/>
        <v>0.91304347826086951</v>
      </c>
    </row>
    <row r="100" spans="1:30" x14ac:dyDescent="0.25">
      <c r="B100" s="59">
        <v>4</v>
      </c>
      <c r="C100" s="31" t="s">
        <v>140</v>
      </c>
      <c r="D100" s="31"/>
      <c r="E100" s="31" t="s">
        <v>132</v>
      </c>
      <c r="F100" s="31" t="s">
        <v>134</v>
      </c>
      <c r="G100" s="31" t="s">
        <v>157</v>
      </c>
      <c r="H100" s="31" t="s">
        <v>131</v>
      </c>
      <c r="I100" s="31" t="s">
        <v>131</v>
      </c>
      <c r="J100" s="31" t="s">
        <v>131</v>
      </c>
      <c r="L100" s="53" t="s">
        <v>146</v>
      </c>
      <c r="M100" s="58">
        <f>'THROW MEN by event'!M57+'THROW WOMEN by event'!M45</f>
        <v>2</v>
      </c>
      <c r="N100" s="58">
        <f>'THROW MEN by event'!N57+'THROW WOMEN by event'!N45</f>
        <v>3</v>
      </c>
      <c r="O100" s="58">
        <f>'THROW MEN by event'!O57+'THROW WOMEN by event'!O45</f>
        <v>1</v>
      </c>
      <c r="P100" s="58">
        <f>'THROW MEN by event'!P57+'THROW WOMEN by event'!P45</f>
        <v>2</v>
      </c>
      <c r="Q100" s="58">
        <f>'THROW MEN by event'!Q57+'THROW WOMEN by event'!Q45</f>
        <v>8</v>
      </c>
      <c r="R100" s="58">
        <f>'THROW MEN by event'!R57+'THROW WOMEN by event'!R45</f>
        <v>2</v>
      </c>
      <c r="S100" s="58">
        <f>'THROW MEN by event'!S57+'THROW WOMEN by event'!S45</f>
        <v>2</v>
      </c>
      <c r="T100" s="58">
        <f>'THROW MEN by event'!T57+'THROW WOMEN by event'!T45</f>
        <v>0</v>
      </c>
      <c r="V100" s="53" t="s">
        <v>146</v>
      </c>
      <c r="W100" s="56">
        <f t="shared" si="31"/>
        <v>8.3333333333333329E-2</v>
      </c>
      <c r="X100" s="56">
        <f t="shared" si="33"/>
        <v>0.125</v>
      </c>
      <c r="Y100" s="56">
        <f t="shared" si="34"/>
        <v>4.1666666666666664E-2</v>
      </c>
      <c r="Z100" s="56">
        <f t="shared" si="35"/>
        <v>8.3333333333333329E-2</v>
      </c>
      <c r="AA100" s="56">
        <f t="shared" si="36"/>
        <v>0.33333333333333331</v>
      </c>
      <c r="AB100" s="56">
        <f t="shared" si="38"/>
        <v>8.6956521739130432E-2</v>
      </c>
      <c r="AC100" s="56">
        <f t="shared" si="38"/>
        <v>8.6956521739130432E-2</v>
      </c>
      <c r="AD100" s="56">
        <f t="shared" si="38"/>
        <v>0</v>
      </c>
    </row>
    <row r="101" spans="1:30" x14ac:dyDescent="0.25">
      <c r="B101" s="59">
        <v>5</v>
      </c>
      <c r="C101" s="31"/>
      <c r="D101" s="31"/>
      <c r="E101" s="31" t="s">
        <v>134</v>
      </c>
      <c r="F101" s="31" t="s">
        <v>134</v>
      </c>
      <c r="G101" s="31" t="s">
        <v>159</v>
      </c>
      <c r="H101" s="31" t="s">
        <v>158</v>
      </c>
      <c r="I101" s="31" t="s">
        <v>159</v>
      </c>
      <c r="J101" s="31" t="s">
        <v>159</v>
      </c>
      <c r="L101" s="53" t="s">
        <v>145</v>
      </c>
      <c r="M101" s="58">
        <f>'THROW MEN by event'!M58+'THROW WOMEN by event'!M46</f>
        <v>0</v>
      </c>
      <c r="N101" s="58">
        <f>'THROW MEN by event'!N58+'THROW WOMEN by event'!N46</f>
        <v>0</v>
      </c>
      <c r="O101" s="58">
        <f>'THROW MEN by event'!O58+'THROW WOMEN by event'!O46</f>
        <v>3</v>
      </c>
      <c r="P101" s="58">
        <f>'THROW MEN by event'!P58+'THROW WOMEN by event'!P46</f>
        <v>0</v>
      </c>
      <c r="Q101" s="58">
        <f>'THROW MEN by event'!Q58+'THROW WOMEN by event'!Q46</f>
        <v>3</v>
      </c>
      <c r="R101" s="58">
        <f>'THROW MEN by event'!R58+'THROW WOMEN by event'!R46</f>
        <v>0</v>
      </c>
      <c r="S101" s="58">
        <f>'THROW MEN by event'!S58+'THROW WOMEN by event'!S46</f>
        <v>0</v>
      </c>
      <c r="T101" s="58">
        <f>'THROW MEN by event'!T58+'THROW WOMEN by event'!T46</f>
        <v>1</v>
      </c>
      <c r="V101" s="53" t="s">
        <v>145</v>
      </c>
      <c r="W101" s="56">
        <f t="shared" si="31"/>
        <v>0</v>
      </c>
      <c r="X101" s="56">
        <f t="shared" ref="X101:X104" si="39">N101/N$104</f>
        <v>0</v>
      </c>
      <c r="Y101" s="56">
        <f t="shared" ref="Y101:Y104" si="40">O101/O$104</f>
        <v>0.125</v>
      </c>
      <c r="Z101" s="56">
        <f t="shared" ref="Z101:Z104" si="41">P101/P$104</f>
        <v>0</v>
      </c>
      <c r="AA101" s="56">
        <f t="shared" ref="AA101:AA104" si="42">Q101/Q$104</f>
        <v>0.125</v>
      </c>
      <c r="AB101" s="56"/>
      <c r="AC101" s="56"/>
      <c r="AD101" s="56"/>
    </row>
    <row r="102" spans="1:30" x14ac:dyDescent="0.25">
      <c r="B102" s="59">
        <v>6</v>
      </c>
      <c r="C102" s="31" t="s">
        <v>136</v>
      </c>
      <c r="D102" s="31" t="s">
        <v>138</v>
      </c>
      <c r="E102" s="31" t="s">
        <v>134</v>
      </c>
      <c r="F102" s="31" t="s">
        <v>134</v>
      </c>
      <c r="G102" s="31" t="s">
        <v>158</v>
      </c>
      <c r="H102" s="31" t="s">
        <v>131</v>
      </c>
      <c r="I102" s="31" t="s">
        <v>131</v>
      </c>
      <c r="J102" s="31" t="s">
        <v>131</v>
      </c>
      <c r="L102" s="64" t="s">
        <v>164</v>
      </c>
      <c r="M102" s="65">
        <f>SUM(M99:M101)</f>
        <v>12</v>
      </c>
      <c r="N102" s="65">
        <f t="shared" ref="N102:T102" si="43">SUM(N99:N101)</f>
        <v>17</v>
      </c>
      <c r="O102" s="65">
        <f t="shared" si="43"/>
        <v>19</v>
      </c>
      <c r="P102" s="65">
        <f t="shared" si="43"/>
        <v>20</v>
      </c>
      <c r="Q102" s="65">
        <f t="shared" si="43"/>
        <v>24</v>
      </c>
      <c r="R102" s="65">
        <f t="shared" si="43"/>
        <v>19</v>
      </c>
      <c r="S102" s="65">
        <f t="shared" si="43"/>
        <v>20</v>
      </c>
      <c r="T102" s="65">
        <f t="shared" si="43"/>
        <v>22</v>
      </c>
      <c r="V102" s="64" t="s">
        <v>164</v>
      </c>
      <c r="W102" s="102">
        <f t="shared" si="31"/>
        <v>0.5</v>
      </c>
      <c r="X102" s="102">
        <f t="shared" si="39"/>
        <v>0.70833333333333337</v>
      </c>
      <c r="Y102" s="102">
        <f t="shared" si="40"/>
        <v>0.79166666666666663</v>
      </c>
      <c r="Z102" s="102">
        <f t="shared" si="41"/>
        <v>0.83333333333333337</v>
      </c>
      <c r="AA102" s="102">
        <f t="shared" si="42"/>
        <v>1</v>
      </c>
      <c r="AB102" s="102">
        <f t="shared" ref="AB102:AD104" si="44">R102/R$104</f>
        <v>0.82608695652173914</v>
      </c>
      <c r="AC102" s="102">
        <f t="shared" si="44"/>
        <v>0.86956521739130432</v>
      </c>
      <c r="AD102" s="102">
        <f t="shared" si="44"/>
        <v>0.95652173913043481</v>
      </c>
    </row>
    <row r="103" spans="1:30" x14ac:dyDescent="0.25">
      <c r="B103" s="59">
        <v>7</v>
      </c>
      <c r="C103" s="31"/>
      <c r="D103" s="31" t="s">
        <v>134</v>
      </c>
      <c r="E103" s="31" t="s">
        <v>134</v>
      </c>
      <c r="F103" s="31" t="s">
        <v>130</v>
      </c>
      <c r="G103" s="31" t="s">
        <v>159</v>
      </c>
      <c r="H103" s="31" t="s">
        <v>131</v>
      </c>
      <c r="I103" s="31" t="s">
        <v>131</v>
      </c>
      <c r="J103" s="31" t="s">
        <v>131</v>
      </c>
      <c r="L103" s="53" t="s">
        <v>160</v>
      </c>
      <c r="M103" s="58">
        <f>'THROW MEN by event'!M60+'THROW WOMEN by event'!M48</f>
        <v>12</v>
      </c>
      <c r="N103" s="58">
        <f>'THROW MEN by event'!N60+'THROW WOMEN by event'!N48</f>
        <v>7</v>
      </c>
      <c r="O103" s="58">
        <f>'THROW MEN by event'!O60+'THROW WOMEN by event'!O48</f>
        <v>5</v>
      </c>
      <c r="P103" s="58">
        <f>'THROW MEN by event'!P60+'THROW WOMEN by event'!P48</f>
        <v>4</v>
      </c>
      <c r="Q103" s="58">
        <f>'THROW MEN by event'!Q60+'THROW WOMEN by event'!Q48</f>
        <v>0</v>
      </c>
      <c r="R103" s="58">
        <f>'THROW MEN by event'!R60+'THROW WOMEN by event'!R48</f>
        <v>4</v>
      </c>
      <c r="S103" s="58">
        <f>'THROW MEN by event'!S60+'THROW WOMEN by event'!S48</f>
        <v>3</v>
      </c>
      <c r="T103" s="58">
        <f>'THROW MEN by event'!T60+'THROW WOMEN by event'!T48</f>
        <v>1</v>
      </c>
      <c r="V103" s="53" t="s">
        <v>160</v>
      </c>
      <c r="W103" s="56">
        <f t="shared" si="31"/>
        <v>0.5</v>
      </c>
      <c r="X103" s="56">
        <f t="shared" si="39"/>
        <v>0.29166666666666669</v>
      </c>
      <c r="Y103" s="56">
        <f t="shared" si="40"/>
        <v>0.20833333333333334</v>
      </c>
      <c r="Z103" s="56">
        <f t="shared" si="41"/>
        <v>0.16666666666666666</v>
      </c>
      <c r="AA103" s="56">
        <f t="shared" si="42"/>
        <v>0</v>
      </c>
      <c r="AB103" s="56">
        <f t="shared" si="44"/>
        <v>0.17391304347826086</v>
      </c>
      <c r="AC103" s="56">
        <f t="shared" si="44"/>
        <v>0.13043478260869565</v>
      </c>
      <c r="AD103" s="56">
        <f t="shared" si="44"/>
        <v>4.3478260869565216E-2</v>
      </c>
    </row>
    <row r="104" spans="1:30" x14ac:dyDescent="0.25">
      <c r="B104" s="59">
        <v>8</v>
      </c>
      <c r="C104" s="31" t="s">
        <v>140</v>
      </c>
      <c r="D104" s="31" t="s">
        <v>130</v>
      </c>
      <c r="E104" s="31" t="s">
        <v>159</v>
      </c>
      <c r="F104" s="31" t="s">
        <v>159</v>
      </c>
      <c r="G104" s="31" t="s">
        <v>130</v>
      </c>
      <c r="H104" s="31" t="s">
        <v>157</v>
      </c>
      <c r="I104" s="31" t="s">
        <v>157</v>
      </c>
      <c r="J104" s="31" t="s">
        <v>131</v>
      </c>
      <c r="L104" s="52"/>
      <c r="M104" s="58">
        <f>SUM(M102:M103)</f>
        <v>24</v>
      </c>
      <c r="N104" s="58">
        <f t="shared" ref="N104:T104" si="45">SUM(N102:N103)</f>
        <v>24</v>
      </c>
      <c r="O104" s="58">
        <f t="shared" si="45"/>
        <v>24</v>
      </c>
      <c r="P104" s="58">
        <f t="shared" si="45"/>
        <v>24</v>
      </c>
      <c r="Q104" s="58">
        <f t="shared" si="45"/>
        <v>24</v>
      </c>
      <c r="R104" s="58">
        <f t="shared" si="45"/>
        <v>23</v>
      </c>
      <c r="S104" s="58">
        <f t="shared" si="45"/>
        <v>23</v>
      </c>
      <c r="T104" s="58">
        <f t="shared" si="45"/>
        <v>23</v>
      </c>
      <c r="V104" s="52"/>
      <c r="W104" s="56">
        <f t="shared" si="31"/>
        <v>1</v>
      </c>
      <c r="X104" s="56">
        <f t="shared" si="39"/>
        <v>1</v>
      </c>
      <c r="Y104" s="56">
        <f t="shared" si="40"/>
        <v>1</v>
      </c>
      <c r="Z104" s="56">
        <f t="shared" si="41"/>
        <v>1</v>
      </c>
      <c r="AA104" s="56">
        <f t="shared" si="42"/>
        <v>1</v>
      </c>
      <c r="AB104" s="56">
        <f t="shared" si="44"/>
        <v>1</v>
      </c>
      <c r="AC104" s="56">
        <f t="shared" si="44"/>
        <v>1</v>
      </c>
      <c r="AD104" s="56">
        <f t="shared" si="44"/>
        <v>1</v>
      </c>
    </row>
    <row r="105" spans="1:30" x14ac:dyDescent="0.25">
      <c r="B105" s="59">
        <v>9</v>
      </c>
      <c r="C105" s="31"/>
      <c r="D105" s="31"/>
      <c r="E105" s="31" t="s">
        <v>132</v>
      </c>
      <c r="F105" s="31" t="s">
        <v>134</v>
      </c>
      <c r="G105" s="31" t="s">
        <v>141</v>
      </c>
      <c r="H105" s="31" t="s">
        <v>158</v>
      </c>
      <c r="I105" s="31" t="s">
        <v>158</v>
      </c>
      <c r="J105" s="31"/>
    </row>
    <row r="106" spans="1:30" x14ac:dyDescent="0.25">
      <c r="B106" s="59">
        <v>10</v>
      </c>
      <c r="C106" s="31" t="s">
        <v>136</v>
      </c>
      <c r="D106" s="31" t="s">
        <v>130</v>
      </c>
      <c r="E106" s="31" t="s">
        <v>130</v>
      </c>
      <c r="F106" s="31" t="s">
        <v>130</v>
      </c>
      <c r="G106" s="31" t="s">
        <v>131</v>
      </c>
      <c r="H106" s="31" t="s">
        <v>157</v>
      </c>
      <c r="I106" s="31" t="s">
        <v>157</v>
      </c>
      <c r="J106" s="31" t="s">
        <v>157</v>
      </c>
      <c r="V106" s="98" t="s">
        <v>155</v>
      </c>
      <c r="W106" s="51">
        <v>18</v>
      </c>
      <c r="X106" s="51">
        <v>19</v>
      </c>
      <c r="Y106" s="51">
        <v>20</v>
      </c>
      <c r="Z106" s="51">
        <v>21</v>
      </c>
      <c r="AA106" s="51">
        <v>22</v>
      </c>
      <c r="AB106" s="51">
        <v>23</v>
      </c>
      <c r="AC106" s="51">
        <v>24</v>
      </c>
      <c r="AD106" s="51">
        <v>25</v>
      </c>
    </row>
    <row r="107" spans="1:30" x14ac:dyDescent="0.25">
      <c r="B107" s="59">
        <v>11</v>
      </c>
      <c r="C107" s="31" t="s">
        <v>130</v>
      </c>
      <c r="D107" s="31"/>
      <c r="E107" s="31" t="s">
        <v>137</v>
      </c>
      <c r="F107" s="31" t="s">
        <v>130</v>
      </c>
      <c r="G107" s="31" t="s">
        <v>137</v>
      </c>
      <c r="H107" s="31" t="s">
        <v>157</v>
      </c>
      <c r="I107" s="31" t="s">
        <v>157</v>
      </c>
      <c r="J107" s="31" t="s">
        <v>157</v>
      </c>
      <c r="V107" s="99" t="s">
        <v>216</v>
      </c>
      <c r="W107" s="100">
        <v>7.5539568345323743E-2</v>
      </c>
      <c r="X107" s="100">
        <v>0.23741007194244604</v>
      </c>
      <c r="Y107" s="100">
        <v>0.41726618705035973</v>
      </c>
      <c r="Z107" s="100">
        <v>0.55035971223021585</v>
      </c>
      <c r="AA107" s="100">
        <v>0.67028985507246375</v>
      </c>
      <c r="AB107" s="100">
        <v>0.81386861313868608</v>
      </c>
      <c r="AC107" s="100">
        <v>0.84615384615384615</v>
      </c>
      <c r="AD107" s="100">
        <v>0.86891385767790263</v>
      </c>
    </row>
    <row r="108" spans="1:30" x14ac:dyDescent="0.25">
      <c r="B108" s="59">
        <v>12</v>
      </c>
      <c r="C108" s="31" t="s">
        <v>134</v>
      </c>
      <c r="D108" s="31" t="s">
        <v>159</v>
      </c>
      <c r="E108" s="31" t="s">
        <v>158</v>
      </c>
      <c r="F108" s="31" t="s">
        <v>158</v>
      </c>
      <c r="G108" s="31" t="s">
        <v>141</v>
      </c>
      <c r="H108" s="31"/>
      <c r="I108" s="31" t="s">
        <v>159</v>
      </c>
      <c r="J108" s="31" t="s">
        <v>157</v>
      </c>
      <c r="V108" s="53" t="s">
        <v>208</v>
      </c>
      <c r="W108" s="56">
        <v>0</v>
      </c>
      <c r="X108" s="56">
        <v>8.3333333333333329E-2</v>
      </c>
      <c r="Y108" s="56">
        <v>0.29166666666666669</v>
      </c>
      <c r="Z108" s="56">
        <v>0.33333333333333331</v>
      </c>
      <c r="AA108" s="56">
        <v>0.5</v>
      </c>
      <c r="AB108" s="56">
        <v>0.73913043478260865</v>
      </c>
      <c r="AC108" s="56">
        <v>0.78260869565217395</v>
      </c>
      <c r="AD108" s="56">
        <v>0.91304347826086951</v>
      </c>
    </row>
    <row r="109" spans="1:30" x14ac:dyDescent="0.25">
      <c r="B109" s="59">
        <v>13</v>
      </c>
      <c r="C109" s="31"/>
      <c r="D109" s="31" t="s">
        <v>138</v>
      </c>
      <c r="E109" s="31" t="s">
        <v>143</v>
      </c>
      <c r="F109" s="31" t="s">
        <v>134</v>
      </c>
      <c r="G109" s="31" t="s">
        <v>158</v>
      </c>
      <c r="H109" s="31" t="s">
        <v>159</v>
      </c>
      <c r="I109" s="31"/>
      <c r="J109" s="31" t="s">
        <v>158</v>
      </c>
    </row>
    <row r="110" spans="1:30" x14ac:dyDescent="0.25">
      <c r="B110" s="59">
        <v>14</v>
      </c>
      <c r="C110" s="31"/>
      <c r="D110" s="31" t="s">
        <v>138</v>
      </c>
      <c r="E110" s="31"/>
      <c r="F110" s="31" t="s">
        <v>142</v>
      </c>
      <c r="G110" s="31" t="s">
        <v>141</v>
      </c>
      <c r="H110" s="31" t="s">
        <v>133</v>
      </c>
      <c r="I110" s="31"/>
      <c r="J110" s="31" t="s">
        <v>157</v>
      </c>
      <c r="V110" s="98" t="s">
        <v>147</v>
      </c>
      <c r="W110" s="51">
        <v>18</v>
      </c>
      <c r="X110" s="51">
        <v>19</v>
      </c>
      <c r="Y110" s="51">
        <v>20</v>
      </c>
      <c r="Z110" s="51">
        <v>21</v>
      </c>
      <c r="AA110" s="51">
        <v>22</v>
      </c>
      <c r="AB110" s="51">
        <v>23</v>
      </c>
      <c r="AC110" s="51">
        <v>24</v>
      </c>
      <c r="AD110" s="51">
        <v>25</v>
      </c>
    </row>
    <row r="111" spans="1:30" x14ac:dyDescent="0.25">
      <c r="B111" s="59">
        <v>15</v>
      </c>
      <c r="C111" s="31"/>
      <c r="D111" s="31" t="s">
        <v>134</v>
      </c>
      <c r="E111" s="31"/>
      <c r="F111" s="31"/>
      <c r="G111" s="31" t="s">
        <v>137</v>
      </c>
      <c r="H111" s="31"/>
      <c r="I111" s="31"/>
      <c r="J111" s="31" t="s">
        <v>157</v>
      </c>
      <c r="V111" s="99" t="s">
        <v>216</v>
      </c>
      <c r="W111" s="100">
        <v>0.39928057553956836</v>
      </c>
      <c r="X111" s="100">
        <v>0.43525179856115109</v>
      </c>
      <c r="Y111" s="100">
        <v>0.31294964028776978</v>
      </c>
      <c r="Z111" s="100">
        <v>0.25539568345323743</v>
      </c>
      <c r="AA111" s="100">
        <v>8.3333333333333329E-2</v>
      </c>
      <c r="AB111" s="100"/>
      <c r="AC111" s="100"/>
      <c r="AD111" s="100"/>
    </row>
    <row r="112" spans="1:30" x14ac:dyDescent="0.25">
      <c r="B112" s="59">
        <v>16</v>
      </c>
      <c r="C112" s="31" t="s">
        <v>134</v>
      </c>
      <c r="D112" s="31" t="s">
        <v>130</v>
      </c>
      <c r="E112" s="31" t="s">
        <v>158</v>
      </c>
      <c r="F112" s="31" t="s">
        <v>131</v>
      </c>
      <c r="G112" s="31" t="s">
        <v>131</v>
      </c>
      <c r="H112" s="31" t="s">
        <v>157</v>
      </c>
      <c r="I112" s="31" t="s">
        <v>131</v>
      </c>
      <c r="J112" s="31" t="s">
        <v>131</v>
      </c>
      <c r="V112" s="53" t="s">
        <v>208</v>
      </c>
      <c r="W112" s="56">
        <v>0.41666666666666669</v>
      </c>
      <c r="X112" s="56">
        <v>0.5</v>
      </c>
      <c r="Y112" s="56">
        <v>0.33333333333333331</v>
      </c>
      <c r="Z112" s="56">
        <v>0.41666666666666669</v>
      </c>
      <c r="AA112" s="56">
        <v>4.1666666666666664E-2</v>
      </c>
      <c r="AB112" s="56"/>
      <c r="AC112" s="56"/>
      <c r="AD112" s="56"/>
    </row>
    <row r="113" spans="2:30" x14ac:dyDescent="0.25">
      <c r="B113" s="59">
        <v>17</v>
      </c>
      <c r="C113" s="31" t="s">
        <v>130</v>
      </c>
      <c r="D113" s="31" t="s">
        <v>130</v>
      </c>
      <c r="E113" s="31"/>
      <c r="F113" s="31" t="s">
        <v>131</v>
      </c>
      <c r="G113" s="31" t="s">
        <v>131</v>
      </c>
      <c r="H113" s="31"/>
      <c r="I113" s="31" t="s">
        <v>131</v>
      </c>
      <c r="J113" s="31" t="s">
        <v>158</v>
      </c>
    </row>
    <row r="114" spans="2:30" x14ac:dyDescent="0.25">
      <c r="B114" s="59">
        <v>18</v>
      </c>
      <c r="C114" s="31"/>
      <c r="D114" s="31"/>
      <c r="E114" s="31"/>
      <c r="F114" s="31"/>
      <c r="G114" s="31" t="s">
        <v>141</v>
      </c>
      <c r="H114" s="31"/>
      <c r="I114" s="31" t="s">
        <v>133</v>
      </c>
      <c r="J114" s="31" t="s">
        <v>159</v>
      </c>
      <c r="V114" s="74" t="s">
        <v>163</v>
      </c>
      <c r="W114" s="51">
        <v>18</v>
      </c>
      <c r="X114" s="51">
        <v>19</v>
      </c>
      <c r="Y114" s="51">
        <v>20</v>
      </c>
      <c r="Z114" s="51">
        <v>21</v>
      </c>
      <c r="AA114" s="51">
        <v>22</v>
      </c>
      <c r="AB114" s="51">
        <v>23</v>
      </c>
      <c r="AC114" s="51">
        <v>24</v>
      </c>
      <c r="AD114" s="51">
        <v>25</v>
      </c>
    </row>
    <row r="115" spans="2:30" x14ac:dyDescent="0.25">
      <c r="B115" s="59">
        <v>19</v>
      </c>
      <c r="C115" s="31"/>
      <c r="D115" s="31" t="s">
        <v>132</v>
      </c>
      <c r="E115" s="31" t="s">
        <v>137</v>
      </c>
      <c r="F115" s="31" t="s">
        <v>134</v>
      </c>
      <c r="G115" s="31" t="s">
        <v>141</v>
      </c>
      <c r="H115" s="31" t="s">
        <v>159</v>
      </c>
      <c r="I115" s="31" t="s">
        <v>157</v>
      </c>
      <c r="J115" s="31" t="s">
        <v>131</v>
      </c>
      <c r="V115" s="99" t="s">
        <v>216</v>
      </c>
      <c r="W115" s="100">
        <v>0.47482014388489213</v>
      </c>
      <c r="X115" s="100">
        <v>0.67266187050359716</v>
      </c>
      <c r="Y115" s="100">
        <v>0.73021582733812951</v>
      </c>
      <c r="Z115" s="100">
        <v>0.80575539568345333</v>
      </c>
      <c r="AA115" s="100">
        <v>0.75362318840579712</v>
      </c>
      <c r="AB115" s="100">
        <v>0.81386861313868608</v>
      </c>
      <c r="AC115" s="100">
        <v>0.84615384615384615</v>
      </c>
      <c r="AD115" s="100">
        <v>0.86891385767790263</v>
      </c>
    </row>
    <row r="116" spans="2:30" x14ac:dyDescent="0.25">
      <c r="B116" s="59">
        <v>20</v>
      </c>
      <c r="C116" s="31" t="s">
        <v>130</v>
      </c>
      <c r="D116" s="31" t="s">
        <v>130</v>
      </c>
      <c r="E116" s="31" t="s">
        <v>131</v>
      </c>
      <c r="F116" s="31" t="s">
        <v>157</v>
      </c>
      <c r="G116" s="31" t="s">
        <v>157</v>
      </c>
      <c r="H116" s="31" t="s">
        <v>159</v>
      </c>
      <c r="I116" s="31" t="s">
        <v>157</v>
      </c>
      <c r="J116" s="31" t="s">
        <v>135</v>
      </c>
      <c r="V116" s="53" t="s">
        <v>208</v>
      </c>
      <c r="W116" s="56">
        <v>0.41666666666666669</v>
      </c>
      <c r="X116" s="56">
        <v>0.58333333333333337</v>
      </c>
      <c r="Y116" s="56">
        <v>0.625</v>
      </c>
      <c r="Z116" s="56">
        <v>0.75</v>
      </c>
      <c r="AA116" s="56">
        <v>0.54166666666666663</v>
      </c>
      <c r="AB116" s="56">
        <v>0.73913043478260865</v>
      </c>
      <c r="AC116" s="56">
        <v>0.78260869565217395</v>
      </c>
      <c r="AD116" s="56">
        <v>0.91304347826086951</v>
      </c>
    </row>
    <row r="117" spans="2:30" x14ac:dyDescent="0.25">
      <c r="B117" s="59">
        <v>21</v>
      </c>
      <c r="C117" s="31" t="s">
        <v>130</v>
      </c>
      <c r="D117" s="31" t="s">
        <v>158</v>
      </c>
      <c r="E117" s="31" t="s">
        <v>131</v>
      </c>
      <c r="F117" s="31"/>
      <c r="G117" s="31" t="s">
        <v>137</v>
      </c>
      <c r="H117" s="31" t="s">
        <v>157</v>
      </c>
      <c r="I117" s="31" t="s">
        <v>157</v>
      </c>
      <c r="J117" s="31" t="s">
        <v>131</v>
      </c>
      <c r="V117" s="61"/>
      <c r="W117" s="61"/>
      <c r="X117" s="61"/>
      <c r="Y117" s="61"/>
      <c r="Z117" s="61"/>
      <c r="AA117" s="61"/>
      <c r="AB117" s="61"/>
      <c r="AC117" s="61"/>
    </row>
    <row r="118" spans="2:30" x14ac:dyDescent="0.25">
      <c r="B118" s="59">
        <v>22</v>
      </c>
      <c r="C118" s="31"/>
      <c r="D118" s="31" t="s">
        <v>137</v>
      </c>
      <c r="E118" s="31" t="s">
        <v>132</v>
      </c>
      <c r="F118" s="31" t="s">
        <v>130</v>
      </c>
      <c r="G118" s="31" t="s">
        <v>159</v>
      </c>
      <c r="H118" s="31" t="s">
        <v>157</v>
      </c>
      <c r="I118" s="31" t="s">
        <v>159</v>
      </c>
      <c r="J118" s="31" t="s">
        <v>131</v>
      </c>
      <c r="V118" s="74" t="s">
        <v>164</v>
      </c>
      <c r="W118" s="51">
        <v>18</v>
      </c>
      <c r="X118" s="51">
        <v>19</v>
      </c>
      <c r="Y118" s="51">
        <v>20</v>
      </c>
      <c r="Z118" s="51">
        <v>21</v>
      </c>
      <c r="AA118" s="51">
        <v>22</v>
      </c>
      <c r="AB118" s="51">
        <v>23</v>
      </c>
      <c r="AC118" s="51">
        <v>24</v>
      </c>
      <c r="AD118" s="51">
        <v>25</v>
      </c>
    </row>
    <row r="119" spans="2:30" x14ac:dyDescent="0.25">
      <c r="B119" s="59">
        <v>23</v>
      </c>
      <c r="C119" s="31"/>
      <c r="D119" s="31" t="s">
        <v>132</v>
      </c>
      <c r="E119" s="31" t="s">
        <v>134</v>
      </c>
      <c r="F119" s="31" t="s">
        <v>159</v>
      </c>
      <c r="G119" s="31" t="s">
        <v>141</v>
      </c>
      <c r="H119" s="31" t="s">
        <v>158</v>
      </c>
      <c r="I119" s="31" t="s">
        <v>131</v>
      </c>
      <c r="J119" s="31" t="s">
        <v>131</v>
      </c>
      <c r="V119" s="99" t="s">
        <v>216</v>
      </c>
      <c r="W119" s="100">
        <v>0.55395683453237421</v>
      </c>
      <c r="X119" s="100">
        <v>0.80215827338129508</v>
      </c>
      <c r="Y119" s="100">
        <v>0.80575539568345322</v>
      </c>
      <c r="Z119" s="100">
        <v>0.88129496402877705</v>
      </c>
      <c r="AA119" s="100">
        <v>0.91666666666666674</v>
      </c>
      <c r="AB119" s="100">
        <v>0.87591240875912402</v>
      </c>
      <c r="AC119" s="100">
        <v>0.89377289377289371</v>
      </c>
      <c r="AD119" s="100">
        <v>0.90636704119850187</v>
      </c>
    </row>
    <row r="120" spans="2:30" x14ac:dyDescent="0.25">
      <c r="B120" s="59">
        <v>24</v>
      </c>
      <c r="C120" s="31" t="s">
        <v>130</v>
      </c>
      <c r="D120" s="31" t="s">
        <v>130</v>
      </c>
      <c r="E120" s="31" t="s">
        <v>159</v>
      </c>
      <c r="F120" s="31"/>
      <c r="G120" s="31" t="s">
        <v>159</v>
      </c>
      <c r="H120" s="31" t="s">
        <v>133</v>
      </c>
      <c r="I120" s="31" t="s">
        <v>158</v>
      </c>
      <c r="J120" s="31" t="s">
        <v>157</v>
      </c>
      <c r="V120" s="53" t="s">
        <v>208</v>
      </c>
      <c r="W120" s="56">
        <v>0.5</v>
      </c>
      <c r="X120" s="56">
        <v>0.70833333333333337</v>
      </c>
      <c r="Y120" s="56">
        <v>0.79166666666666663</v>
      </c>
      <c r="Z120" s="56">
        <v>0.83333333333333337</v>
      </c>
      <c r="AA120" s="56">
        <v>1</v>
      </c>
      <c r="AB120" s="56">
        <v>0.82608695652173914</v>
      </c>
      <c r="AC120" s="56">
        <v>0.86956521739130432</v>
      </c>
      <c r="AD120" s="56">
        <v>0.95652173913043481</v>
      </c>
    </row>
    <row r="121" spans="2:30" x14ac:dyDescent="0.25">
      <c r="C121" s="31"/>
      <c r="D121" s="31"/>
      <c r="E121" s="31"/>
      <c r="F121" s="31"/>
      <c r="G121" s="31"/>
      <c r="H121" s="31"/>
      <c r="I121" s="31"/>
      <c r="J121" s="31"/>
    </row>
    <row r="122" spans="2:30" x14ac:dyDescent="0.25">
      <c r="C122" s="31"/>
      <c r="D122" s="31"/>
      <c r="E122" s="31"/>
      <c r="F122" s="31"/>
      <c r="G122" s="31"/>
      <c r="H122" s="31"/>
      <c r="I122" s="31"/>
      <c r="J122" s="31"/>
      <c r="V122" s="62" t="s">
        <v>165</v>
      </c>
      <c r="W122" s="66" t="s">
        <v>209</v>
      </c>
    </row>
    <row r="123" spans="2:30" x14ac:dyDescent="0.25">
      <c r="V123" s="1"/>
      <c r="W123" s="66" t="s">
        <v>217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791EDF-FEDC-4FA4-8566-E7DC8B7B26D4}">
  <dimension ref="B1:AF169"/>
  <sheetViews>
    <sheetView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L142" sqref="L142"/>
    </sheetView>
  </sheetViews>
  <sheetFormatPr defaultRowHeight="11.25" x14ac:dyDescent="0.2"/>
  <cols>
    <col min="1" max="1" width="3.140625" style="1" customWidth="1"/>
    <col min="2" max="2" width="5.140625" style="1" customWidth="1"/>
    <col min="3" max="3" width="30.140625" style="1" customWidth="1"/>
    <col min="4" max="4" width="8.42578125" style="2" customWidth="1"/>
    <col min="5" max="5" width="9.140625" style="3"/>
    <col min="6" max="12" width="9.140625" style="1"/>
    <col min="13" max="13" width="9.42578125" style="1" customWidth="1"/>
    <col min="14" max="26" width="9.140625" style="1"/>
    <col min="27" max="27" width="9.140625" style="1" customWidth="1"/>
    <col min="28" max="28" width="8" style="3" customWidth="1"/>
    <col min="29" max="16384" width="9.140625" style="1"/>
  </cols>
  <sheetData>
    <row r="1" spans="2:31" ht="12" thickBot="1" x14ac:dyDescent="0.25"/>
    <row r="2" spans="2:31" ht="19.5" thickBot="1" x14ac:dyDescent="0.35">
      <c r="C2" s="108" t="s">
        <v>177</v>
      </c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109"/>
      <c r="U2" s="109"/>
      <c r="V2" s="109"/>
      <c r="W2" s="109"/>
      <c r="X2" s="109"/>
      <c r="Y2" s="109"/>
      <c r="Z2" s="109"/>
      <c r="AA2" s="109"/>
      <c r="AB2" s="109"/>
      <c r="AC2" s="109"/>
      <c r="AD2" s="109"/>
      <c r="AE2" s="110"/>
    </row>
    <row r="4" spans="2:31" ht="12" thickBot="1" x14ac:dyDescent="0.25"/>
    <row r="5" spans="2:31" ht="11.25" customHeight="1" thickBot="1" x14ac:dyDescent="0.2">
      <c r="C5" s="111" t="s">
        <v>156</v>
      </c>
      <c r="D5" s="113" t="s">
        <v>0</v>
      </c>
      <c r="E5" s="115" t="s">
        <v>1</v>
      </c>
      <c r="F5" s="117" t="s">
        <v>2</v>
      </c>
      <c r="G5" s="117"/>
      <c r="H5" s="117" t="s">
        <v>3</v>
      </c>
      <c r="I5" s="117"/>
      <c r="J5" s="117" t="s">
        <v>4</v>
      </c>
      <c r="K5" s="117"/>
      <c r="L5" s="117"/>
      <c r="M5" s="117" t="s">
        <v>5</v>
      </c>
      <c r="N5" s="117"/>
      <c r="O5" s="117"/>
      <c r="P5" s="4"/>
      <c r="Q5" s="5"/>
      <c r="R5" s="5"/>
      <c r="S5" s="5"/>
      <c r="T5" s="5"/>
      <c r="U5" s="5"/>
      <c r="V5" s="5"/>
      <c r="W5" s="5"/>
      <c r="X5" s="6"/>
      <c r="Y5" s="7"/>
      <c r="Z5" s="7"/>
      <c r="AA5" s="7"/>
      <c r="AB5" s="7"/>
      <c r="AC5" s="7"/>
      <c r="AD5" s="7"/>
      <c r="AE5" s="8"/>
    </row>
    <row r="6" spans="2:31" s="3" customFormat="1" ht="13.5" customHeight="1" thickBot="1" x14ac:dyDescent="0.2">
      <c r="C6" s="112"/>
      <c r="D6" s="114"/>
      <c r="E6" s="116"/>
      <c r="F6" s="9">
        <v>16</v>
      </c>
      <c r="G6" s="10">
        <v>17</v>
      </c>
      <c r="H6" s="11">
        <v>18</v>
      </c>
      <c r="I6" s="10">
        <v>19</v>
      </c>
      <c r="J6" s="11">
        <v>20</v>
      </c>
      <c r="K6" s="12">
        <v>21</v>
      </c>
      <c r="L6" s="10">
        <v>22</v>
      </c>
      <c r="M6" s="11">
        <v>23</v>
      </c>
      <c r="N6" s="12">
        <v>24</v>
      </c>
      <c r="O6" s="10">
        <v>25</v>
      </c>
      <c r="P6" s="13">
        <v>26</v>
      </c>
      <c r="Q6" s="13">
        <v>27</v>
      </c>
      <c r="R6" s="13">
        <v>28</v>
      </c>
      <c r="S6" s="13">
        <v>29</v>
      </c>
      <c r="T6" s="13">
        <v>30</v>
      </c>
      <c r="U6" s="13">
        <v>31</v>
      </c>
      <c r="V6" s="13">
        <v>32</v>
      </c>
      <c r="W6" s="13">
        <v>33</v>
      </c>
      <c r="X6" s="14">
        <v>34</v>
      </c>
      <c r="Y6" s="13">
        <v>35</v>
      </c>
      <c r="Z6" s="13">
        <v>36</v>
      </c>
      <c r="AA6" s="13">
        <v>37</v>
      </c>
      <c r="AB6" s="13">
        <v>38</v>
      </c>
      <c r="AC6" s="13">
        <v>39</v>
      </c>
      <c r="AD6" s="13">
        <v>40</v>
      </c>
      <c r="AE6" s="13">
        <v>41</v>
      </c>
    </row>
    <row r="7" spans="2:31" s="3" customFormat="1" ht="12" thickBot="1" x14ac:dyDescent="0.2">
      <c r="C7" s="15"/>
      <c r="D7" s="16"/>
      <c r="E7" s="17"/>
      <c r="X7" s="17"/>
      <c r="Y7" s="17"/>
      <c r="Z7" s="17"/>
    </row>
    <row r="8" spans="2:31" ht="10.5" x14ac:dyDescent="0.15">
      <c r="B8" s="118">
        <v>1</v>
      </c>
      <c r="C8" s="122" t="s">
        <v>9</v>
      </c>
      <c r="D8" s="124" t="s">
        <v>10</v>
      </c>
      <c r="E8" s="126">
        <v>1990</v>
      </c>
      <c r="F8" s="18">
        <v>18.52</v>
      </c>
      <c r="G8" s="19">
        <v>21.42</v>
      </c>
      <c r="H8" s="18">
        <v>21.08</v>
      </c>
      <c r="I8" s="19">
        <v>20.43</v>
      </c>
      <c r="J8" s="18">
        <v>20.77</v>
      </c>
      <c r="K8" s="20">
        <v>21.78</v>
      </c>
      <c r="L8" s="19">
        <v>21.86</v>
      </c>
      <c r="M8" s="18">
        <v>21.73</v>
      </c>
      <c r="N8" s="20">
        <v>21.97</v>
      </c>
      <c r="O8" s="19">
        <v>22.2</v>
      </c>
      <c r="P8" s="18">
        <v>21.39</v>
      </c>
      <c r="Q8" s="20">
        <v>21.87</v>
      </c>
      <c r="R8" s="20">
        <v>21.62</v>
      </c>
      <c r="S8" s="20" t="s">
        <v>11</v>
      </c>
      <c r="T8" s="20">
        <v>21.2</v>
      </c>
      <c r="U8" s="20"/>
      <c r="V8" s="20"/>
      <c r="W8" s="20"/>
      <c r="X8" s="20"/>
      <c r="Y8" s="20"/>
      <c r="Z8" s="20"/>
      <c r="AA8" s="20"/>
      <c r="AB8" s="20"/>
      <c r="AC8" s="20"/>
      <c r="AD8" s="20"/>
      <c r="AE8" s="21"/>
    </row>
    <row r="9" spans="2:31" ht="12" customHeight="1" thickBot="1" x14ac:dyDescent="0.2">
      <c r="B9" s="119"/>
      <c r="C9" s="123"/>
      <c r="D9" s="125"/>
      <c r="E9" s="127"/>
      <c r="F9" s="22"/>
      <c r="G9" s="23"/>
      <c r="H9" s="22" t="s">
        <v>134</v>
      </c>
      <c r="I9" s="23" t="s">
        <v>159</v>
      </c>
      <c r="J9" s="22" t="s">
        <v>159</v>
      </c>
      <c r="K9" s="24" t="s">
        <v>131</v>
      </c>
      <c r="L9" s="24" t="s">
        <v>131</v>
      </c>
      <c r="M9" s="22" t="s">
        <v>157</v>
      </c>
      <c r="N9" s="24" t="s">
        <v>131</v>
      </c>
      <c r="O9" s="24" t="s">
        <v>131</v>
      </c>
      <c r="P9" s="22" t="s">
        <v>157</v>
      </c>
      <c r="Q9" s="24" t="s">
        <v>131</v>
      </c>
      <c r="R9" s="25" t="s">
        <v>157</v>
      </c>
      <c r="S9" s="25" t="s">
        <v>157</v>
      </c>
      <c r="T9" s="25" t="s">
        <v>157</v>
      </c>
      <c r="U9" s="25"/>
      <c r="V9" s="25"/>
      <c r="W9" s="25"/>
      <c r="X9" s="25"/>
      <c r="Y9" s="25"/>
      <c r="Z9" s="25"/>
      <c r="AA9" s="25"/>
      <c r="AB9" s="25"/>
      <c r="AC9" s="25"/>
      <c r="AD9" s="25"/>
      <c r="AE9" s="26"/>
    </row>
    <row r="10" spans="2:31" ht="12" thickBot="1" x14ac:dyDescent="0.2">
      <c r="B10" s="27"/>
      <c r="C10" s="28"/>
      <c r="D10" s="29"/>
      <c r="E10" s="30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2"/>
      <c r="R10" s="32"/>
      <c r="S10" s="32"/>
      <c r="T10" s="32"/>
      <c r="U10" s="32"/>
      <c r="V10" s="32"/>
      <c r="W10" s="32"/>
      <c r="X10" s="3"/>
      <c r="Y10" s="3"/>
      <c r="Z10" s="3"/>
    </row>
    <row r="11" spans="2:31" ht="10.5" x14ac:dyDescent="0.15">
      <c r="B11" s="118">
        <v>2</v>
      </c>
      <c r="C11" s="122" t="s">
        <v>12</v>
      </c>
      <c r="D11" s="124" t="s">
        <v>10</v>
      </c>
      <c r="E11" s="126">
        <v>1997</v>
      </c>
      <c r="F11" s="18">
        <v>22.33</v>
      </c>
      <c r="G11" s="19">
        <v>23.17</v>
      </c>
      <c r="H11" s="18">
        <v>20.78</v>
      </c>
      <c r="I11" s="19">
        <v>21.14</v>
      </c>
      <c r="J11" s="18" t="s">
        <v>13</v>
      </c>
      <c r="K11" s="20" t="s">
        <v>14</v>
      </c>
      <c r="L11" s="19">
        <v>22.25</v>
      </c>
      <c r="M11" s="18" t="s">
        <v>15</v>
      </c>
      <c r="N11" s="20">
        <v>20.54</v>
      </c>
      <c r="O11" s="19">
        <v>21.91</v>
      </c>
      <c r="P11" s="18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1"/>
    </row>
    <row r="12" spans="2:31" ht="12" customHeight="1" thickBot="1" x14ac:dyDescent="0.2">
      <c r="B12" s="119"/>
      <c r="C12" s="123"/>
      <c r="D12" s="125"/>
      <c r="E12" s="127"/>
      <c r="F12" s="22"/>
      <c r="G12" s="23"/>
      <c r="H12" s="22" t="s">
        <v>158</v>
      </c>
      <c r="I12" s="23" t="s">
        <v>158</v>
      </c>
      <c r="J12" s="24" t="s">
        <v>131</v>
      </c>
      <c r="K12" s="24" t="s">
        <v>131</v>
      </c>
      <c r="L12" s="24" t="s">
        <v>131</v>
      </c>
      <c r="M12" s="24" t="s">
        <v>131</v>
      </c>
      <c r="N12" s="24" t="s">
        <v>159</v>
      </c>
      <c r="O12" s="23" t="s">
        <v>157</v>
      </c>
      <c r="P12" s="22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6"/>
    </row>
    <row r="13" spans="2:31" ht="12" thickBot="1" x14ac:dyDescent="0.2">
      <c r="B13" s="33"/>
      <c r="C13" s="28"/>
      <c r="D13" s="29"/>
      <c r="E13" s="30"/>
      <c r="F13" s="36"/>
      <c r="G13" s="36"/>
      <c r="H13" s="36"/>
      <c r="I13" s="36"/>
      <c r="J13" s="36"/>
      <c r="K13" s="36"/>
      <c r="L13" s="31"/>
      <c r="M13" s="31"/>
      <c r="N13" s="31"/>
      <c r="O13" s="31"/>
      <c r="P13" s="31"/>
      <c r="Q13" s="46"/>
      <c r="R13" s="46"/>
      <c r="S13" s="46"/>
      <c r="T13" s="46"/>
      <c r="U13" s="46"/>
      <c r="V13" s="46"/>
      <c r="W13" s="46"/>
      <c r="X13" s="3"/>
      <c r="Y13" s="3"/>
      <c r="Z13" s="3"/>
    </row>
    <row r="14" spans="2:31" ht="10.5" x14ac:dyDescent="0.15">
      <c r="B14" s="118">
        <v>3</v>
      </c>
      <c r="C14" s="122" t="s">
        <v>16</v>
      </c>
      <c r="D14" s="124" t="s">
        <v>10</v>
      </c>
      <c r="E14" s="126">
        <v>1991</v>
      </c>
      <c r="F14" s="18"/>
      <c r="G14" s="19"/>
      <c r="H14" s="18">
        <v>16.82</v>
      </c>
      <c r="I14" s="19"/>
      <c r="J14" s="18">
        <v>17.16</v>
      </c>
      <c r="K14" s="20">
        <v>18.52</v>
      </c>
      <c r="L14" s="19">
        <v>19.5</v>
      </c>
      <c r="M14" s="18">
        <v>20.93</v>
      </c>
      <c r="N14" s="20" t="s">
        <v>17</v>
      </c>
      <c r="O14" s="19" t="s">
        <v>18</v>
      </c>
      <c r="P14" s="18">
        <v>22.01</v>
      </c>
      <c r="Q14" s="20" t="s">
        <v>19</v>
      </c>
      <c r="R14" s="20">
        <v>21.67</v>
      </c>
      <c r="S14" s="20" t="s">
        <v>20</v>
      </c>
      <c r="T14" s="20" t="s">
        <v>21</v>
      </c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1"/>
    </row>
    <row r="15" spans="2:31" ht="12" customHeight="1" thickBot="1" x14ac:dyDescent="0.2">
      <c r="B15" s="119"/>
      <c r="C15" s="123"/>
      <c r="D15" s="125"/>
      <c r="E15" s="127"/>
      <c r="F15" s="22"/>
      <c r="G15" s="23"/>
      <c r="H15" s="22"/>
      <c r="I15" s="23"/>
      <c r="J15" s="22"/>
      <c r="K15" s="24" t="s">
        <v>137</v>
      </c>
      <c r="L15" s="23" t="s">
        <v>141</v>
      </c>
      <c r="M15" s="22" t="s">
        <v>158</v>
      </c>
      <c r="N15" s="24" t="s">
        <v>158</v>
      </c>
      <c r="O15" s="23" t="s">
        <v>157</v>
      </c>
      <c r="P15" s="22" t="s">
        <v>131</v>
      </c>
      <c r="Q15" s="25" t="s">
        <v>131</v>
      </c>
      <c r="R15" s="25" t="s">
        <v>131</v>
      </c>
      <c r="S15" s="25" t="s">
        <v>131</v>
      </c>
      <c r="T15" s="25" t="s">
        <v>157</v>
      </c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6"/>
    </row>
    <row r="16" spans="2:31" ht="12" thickBot="1" x14ac:dyDescent="0.25">
      <c r="B16" s="27"/>
    </row>
    <row r="17" spans="2:31" ht="10.5" x14ac:dyDescent="0.15">
      <c r="B17" s="118">
        <v>4</v>
      </c>
      <c r="C17" s="122" t="s">
        <v>22</v>
      </c>
      <c r="D17" s="124" t="s">
        <v>10</v>
      </c>
      <c r="E17" s="126">
        <v>1981</v>
      </c>
      <c r="F17" s="18"/>
      <c r="G17" s="19"/>
      <c r="H17" s="18">
        <v>15.77</v>
      </c>
      <c r="I17" s="19">
        <v>17.77</v>
      </c>
      <c r="J17" s="18">
        <v>18.34</v>
      </c>
      <c r="K17" s="20">
        <v>19.329999999999998</v>
      </c>
      <c r="L17" s="19">
        <v>20.09</v>
      </c>
      <c r="M17" s="18">
        <v>20.52</v>
      </c>
      <c r="N17" s="20">
        <v>20.64</v>
      </c>
      <c r="O17" s="19">
        <v>20.66</v>
      </c>
      <c r="P17" s="18">
        <v>20.87</v>
      </c>
      <c r="Q17" s="20">
        <v>21.51</v>
      </c>
      <c r="R17" s="20">
        <v>21.95</v>
      </c>
      <c r="S17" s="20">
        <v>21.44</v>
      </c>
      <c r="T17" s="20">
        <v>21.6</v>
      </c>
      <c r="U17" s="20">
        <v>21.89</v>
      </c>
      <c r="V17" s="20">
        <v>20.98</v>
      </c>
      <c r="W17" s="20">
        <v>21.04</v>
      </c>
      <c r="X17" s="20">
        <v>20.82</v>
      </c>
      <c r="Y17" s="20">
        <v>21.08</v>
      </c>
      <c r="Z17" s="20"/>
      <c r="AA17" s="20"/>
      <c r="AB17" s="20"/>
      <c r="AC17" s="20"/>
      <c r="AD17" s="20"/>
      <c r="AE17" s="21"/>
    </row>
    <row r="18" spans="2:31" ht="12" customHeight="1" thickBot="1" x14ac:dyDescent="0.2">
      <c r="B18" s="119"/>
      <c r="C18" s="123"/>
      <c r="D18" s="125"/>
      <c r="E18" s="127"/>
      <c r="F18" s="22"/>
      <c r="G18" s="23"/>
      <c r="H18" s="22"/>
      <c r="I18" s="23" t="s">
        <v>138</v>
      </c>
      <c r="J18" s="22" t="s">
        <v>137</v>
      </c>
      <c r="K18" s="24" t="s">
        <v>134</v>
      </c>
      <c r="L18" s="23" t="s">
        <v>130</v>
      </c>
      <c r="M18" s="22" t="s">
        <v>159</v>
      </c>
      <c r="N18" s="24" t="s">
        <v>159</v>
      </c>
      <c r="O18" s="23" t="s">
        <v>159</v>
      </c>
      <c r="P18" s="22" t="s">
        <v>158</v>
      </c>
      <c r="Q18" s="25" t="s">
        <v>157</v>
      </c>
      <c r="R18" s="25" t="s">
        <v>131</v>
      </c>
      <c r="S18" s="25" t="s">
        <v>157</v>
      </c>
      <c r="T18" s="25" t="s">
        <v>157</v>
      </c>
      <c r="U18" s="25" t="s">
        <v>131</v>
      </c>
      <c r="V18" s="25" t="s">
        <v>158</v>
      </c>
      <c r="W18" s="25" t="s">
        <v>158</v>
      </c>
      <c r="X18" s="25" t="s">
        <v>158</v>
      </c>
      <c r="Y18" s="25" t="s">
        <v>158</v>
      </c>
      <c r="Z18" s="25"/>
      <c r="AA18" s="25"/>
      <c r="AB18" s="25"/>
      <c r="AC18" s="25"/>
      <c r="AD18" s="25"/>
      <c r="AE18" s="26"/>
    </row>
    <row r="19" spans="2:31" ht="12" thickBot="1" x14ac:dyDescent="0.2">
      <c r="B19" s="33"/>
      <c r="C19" s="34"/>
      <c r="D19" s="16"/>
      <c r="E19" s="35"/>
      <c r="F19" s="31"/>
      <c r="G19" s="31"/>
      <c r="H19" s="31"/>
      <c r="I19" s="36"/>
      <c r="J19" s="36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7"/>
      <c r="Y19" s="38"/>
      <c r="Z19" s="38"/>
    </row>
    <row r="20" spans="2:31" ht="10.5" x14ac:dyDescent="0.15">
      <c r="B20" s="118">
        <v>5</v>
      </c>
      <c r="C20" s="122" t="s">
        <v>23</v>
      </c>
      <c r="D20" s="124" t="s">
        <v>10</v>
      </c>
      <c r="E20" s="126">
        <v>1984</v>
      </c>
      <c r="F20" s="18"/>
      <c r="G20" s="19"/>
      <c r="H20" s="18"/>
      <c r="I20" s="19"/>
      <c r="J20" s="18"/>
      <c r="K20" s="20">
        <v>17.88</v>
      </c>
      <c r="L20" s="19">
        <v>17.850000000000001</v>
      </c>
      <c r="M20" s="18">
        <v>19.3</v>
      </c>
      <c r="N20" s="20">
        <v>19.989999999999998</v>
      </c>
      <c r="O20" s="19">
        <v>20.41</v>
      </c>
      <c r="P20" s="18" t="s">
        <v>24</v>
      </c>
      <c r="Q20" s="20">
        <v>20.5</v>
      </c>
      <c r="R20" s="20">
        <v>20.85</v>
      </c>
      <c r="S20" s="20">
        <v>20.8</v>
      </c>
      <c r="T20" s="20">
        <v>20.79</v>
      </c>
      <c r="U20" s="20">
        <v>21.58</v>
      </c>
      <c r="V20" s="20">
        <v>20.96</v>
      </c>
      <c r="W20" s="20" t="s">
        <v>25</v>
      </c>
      <c r="X20" s="20">
        <v>20.48</v>
      </c>
      <c r="Y20" s="20">
        <v>20.88</v>
      </c>
      <c r="Z20" s="20" t="s">
        <v>26</v>
      </c>
      <c r="AA20" s="20" t="s">
        <v>27</v>
      </c>
      <c r="AB20" s="20"/>
      <c r="AC20" s="20"/>
      <c r="AD20" s="20"/>
      <c r="AE20" s="21"/>
    </row>
    <row r="21" spans="2:31" ht="12" customHeight="1" thickBot="1" x14ac:dyDescent="0.2">
      <c r="B21" s="119"/>
      <c r="C21" s="123"/>
      <c r="D21" s="125"/>
      <c r="E21" s="127"/>
      <c r="F21" s="22"/>
      <c r="G21" s="23"/>
      <c r="H21" s="22"/>
      <c r="I21" s="23"/>
      <c r="J21" s="22"/>
      <c r="K21" s="24"/>
      <c r="L21" s="23"/>
      <c r="M21" s="22"/>
      <c r="N21" s="24" t="s">
        <v>133</v>
      </c>
      <c r="O21" s="23" t="s">
        <v>159</v>
      </c>
      <c r="P21" s="22" t="s">
        <v>159</v>
      </c>
      <c r="Q21" s="25" t="s">
        <v>159</v>
      </c>
      <c r="R21" s="25" t="s">
        <v>158</v>
      </c>
      <c r="S21" s="25" t="s">
        <v>158</v>
      </c>
      <c r="T21" s="25" t="s">
        <v>158</v>
      </c>
      <c r="U21" s="25" t="s">
        <v>157</v>
      </c>
      <c r="V21" s="25" t="s">
        <v>158</v>
      </c>
      <c r="W21" s="25" t="s">
        <v>158</v>
      </c>
      <c r="X21" s="25" t="s">
        <v>159</v>
      </c>
      <c r="Y21" s="25" t="s">
        <v>158</v>
      </c>
      <c r="Z21" s="25" t="s">
        <v>158</v>
      </c>
      <c r="AA21" s="25" t="s">
        <v>159</v>
      </c>
      <c r="AB21" s="25"/>
      <c r="AC21" s="25"/>
      <c r="AD21" s="25"/>
      <c r="AE21" s="26"/>
    </row>
    <row r="22" spans="2:31" ht="12" thickBot="1" x14ac:dyDescent="0.2">
      <c r="C22" s="34"/>
      <c r="D22" s="16"/>
      <c r="E22" s="35"/>
      <c r="F22" s="31"/>
      <c r="G22" s="31"/>
      <c r="H22" s="31"/>
      <c r="I22" s="36"/>
      <c r="J22" s="36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7"/>
      <c r="Y22" s="38"/>
      <c r="Z22" s="38"/>
    </row>
    <row r="23" spans="2:31" ht="10.5" x14ac:dyDescent="0.15">
      <c r="B23" s="118">
        <v>6</v>
      </c>
      <c r="C23" s="122" t="s">
        <v>28</v>
      </c>
      <c r="D23" s="124" t="s">
        <v>10</v>
      </c>
      <c r="E23" s="126">
        <v>1992</v>
      </c>
      <c r="F23" s="18"/>
      <c r="G23" s="19"/>
      <c r="H23" s="18"/>
      <c r="I23" s="19"/>
      <c r="J23" s="18">
        <v>17.72</v>
      </c>
      <c r="K23" s="20">
        <v>17.239999999999998</v>
      </c>
      <c r="L23" s="19">
        <v>19.95</v>
      </c>
      <c r="M23" s="18" t="s">
        <v>29</v>
      </c>
      <c r="N23" s="20" t="s">
        <v>30</v>
      </c>
      <c r="O23" s="19">
        <v>21.88</v>
      </c>
      <c r="P23" s="18">
        <v>22.08</v>
      </c>
      <c r="Q23" s="20">
        <v>22.32</v>
      </c>
      <c r="R23" s="20">
        <v>21.88</v>
      </c>
      <c r="S23" s="20" t="s">
        <v>31</v>
      </c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1"/>
    </row>
    <row r="24" spans="2:31" ht="12" customHeight="1" thickBot="1" x14ac:dyDescent="0.2">
      <c r="B24" s="119"/>
      <c r="C24" s="123"/>
      <c r="D24" s="125"/>
      <c r="E24" s="127"/>
      <c r="F24" s="22"/>
      <c r="G24" s="23"/>
      <c r="H24" s="22"/>
      <c r="I24" s="23"/>
      <c r="J24" s="22"/>
      <c r="K24" s="24"/>
      <c r="L24" s="23" t="s">
        <v>130</v>
      </c>
      <c r="M24" s="22" t="s">
        <v>133</v>
      </c>
      <c r="N24" s="24" t="s">
        <v>157</v>
      </c>
      <c r="O24" s="23" t="s">
        <v>131</v>
      </c>
      <c r="P24" s="22" t="s">
        <v>131</v>
      </c>
      <c r="Q24" s="25" t="s">
        <v>131</v>
      </c>
      <c r="R24" s="25" t="s">
        <v>131</v>
      </c>
      <c r="S24" s="25" t="s">
        <v>131</v>
      </c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6"/>
    </row>
    <row r="25" spans="2:31" ht="12" thickBot="1" x14ac:dyDescent="0.25">
      <c r="B25" s="27"/>
    </row>
    <row r="26" spans="2:31" ht="10.5" x14ac:dyDescent="0.15">
      <c r="B26" s="118">
        <v>7</v>
      </c>
      <c r="C26" s="122" t="s">
        <v>32</v>
      </c>
      <c r="D26" s="124" t="s">
        <v>10</v>
      </c>
      <c r="E26" s="126">
        <v>1990</v>
      </c>
      <c r="F26" s="18"/>
      <c r="G26" s="19"/>
      <c r="H26" s="18">
        <v>17.46</v>
      </c>
      <c r="I26" s="19">
        <v>18.190000000000001</v>
      </c>
      <c r="J26" s="18"/>
      <c r="K26" s="20" t="s">
        <v>33</v>
      </c>
      <c r="L26" s="19" t="s">
        <v>8</v>
      </c>
      <c r="M26" s="18"/>
      <c r="N26" s="20">
        <v>20.68</v>
      </c>
      <c r="O26" s="19" t="s">
        <v>34</v>
      </c>
      <c r="P26" s="18">
        <v>20.7</v>
      </c>
      <c r="Q26" s="20">
        <v>21.48</v>
      </c>
      <c r="R26" s="20">
        <v>21.36</v>
      </c>
      <c r="S26" s="20" t="s">
        <v>35</v>
      </c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1"/>
    </row>
    <row r="27" spans="2:31" ht="12" customHeight="1" thickBot="1" x14ac:dyDescent="0.2">
      <c r="B27" s="119"/>
      <c r="C27" s="123"/>
      <c r="D27" s="125"/>
      <c r="E27" s="127"/>
      <c r="F27" s="22"/>
      <c r="G27" s="23"/>
      <c r="H27" s="22"/>
      <c r="I27" s="23"/>
      <c r="J27" s="22"/>
      <c r="K27" s="24"/>
      <c r="L27" s="23"/>
      <c r="M27" s="22"/>
      <c r="N27" s="24" t="s">
        <v>159</v>
      </c>
      <c r="O27" s="23" t="s">
        <v>158</v>
      </c>
      <c r="P27" s="22" t="s">
        <v>159</v>
      </c>
      <c r="Q27" s="25" t="s">
        <v>157</v>
      </c>
      <c r="R27" s="25" t="s">
        <v>157</v>
      </c>
      <c r="S27" s="25" t="s">
        <v>159</v>
      </c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6"/>
    </row>
    <row r="28" spans="2:31" ht="12" thickBot="1" x14ac:dyDescent="0.25"/>
    <row r="29" spans="2:31" ht="10.5" x14ac:dyDescent="0.15">
      <c r="B29" s="118">
        <v>8</v>
      </c>
      <c r="C29" s="122" t="s">
        <v>36</v>
      </c>
      <c r="D29" s="124" t="s">
        <v>37</v>
      </c>
      <c r="E29" s="126">
        <v>1979</v>
      </c>
      <c r="F29" s="18"/>
      <c r="G29" s="19">
        <v>59.7</v>
      </c>
      <c r="H29" s="18">
        <v>62.16</v>
      </c>
      <c r="I29" s="19">
        <v>60.27</v>
      </c>
      <c r="J29" s="18">
        <v>63.23</v>
      </c>
      <c r="K29" s="20">
        <v>66.760000000000005</v>
      </c>
      <c r="L29" s="19">
        <v>66.930000000000007</v>
      </c>
      <c r="M29" s="18">
        <v>65.98</v>
      </c>
      <c r="N29" s="20">
        <v>66.03</v>
      </c>
      <c r="O29" s="19">
        <v>68.930000000000007</v>
      </c>
      <c r="P29" s="18">
        <v>66</v>
      </c>
      <c r="Q29" s="20">
        <v>69.95</v>
      </c>
      <c r="R29" s="20">
        <v>66.42</v>
      </c>
      <c r="S29" s="20">
        <v>68.17</v>
      </c>
      <c r="T29" s="20">
        <v>67.64</v>
      </c>
      <c r="U29" s="20">
        <v>69.69</v>
      </c>
      <c r="V29" s="20">
        <v>69.5</v>
      </c>
      <c r="W29" s="20">
        <v>65.819999999999993</v>
      </c>
      <c r="X29" s="20">
        <v>67.39</v>
      </c>
      <c r="Y29" s="20">
        <v>67.13</v>
      </c>
      <c r="Z29" s="20">
        <v>65.67</v>
      </c>
      <c r="AA29" s="20">
        <v>65.66</v>
      </c>
      <c r="AB29" s="20">
        <v>63.74</v>
      </c>
      <c r="AC29" s="20"/>
      <c r="AD29" s="20"/>
      <c r="AE29" s="21"/>
    </row>
    <row r="30" spans="2:31" ht="12" customHeight="1" thickBot="1" x14ac:dyDescent="0.2">
      <c r="B30" s="119"/>
      <c r="C30" s="123"/>
      <c r="D30" s="125"/>
      <c r="E30" s="127"/>
      <c r="F30" s="22"/>
      <c r="G30" s="23"/>
      <c r="H30" s="22" t="s">
        <v>130</v>
      </c>
      <c r="I30" s="23" t="s">
        <v>130</v>
      </c>
      <c r="J30" s="22" t="s">
        <v>130</v>
      </c>
      <c r="K30" s="24" t="s">
        <v>157</v>
      </c>
      <c r="L30" s="23" t="s">
        <v>157</v>
      </c>
      <c r="M30" s="22" t="s">
        <v>158</v>
      </c>
      <c r="N30" s="24" t="s">
        <v>158</v>
      </c>
      <c r="O30" s="23" t="s">
        <v>131</v>
      </c>
      <c r="P30" s="22" t="s">
        <v>158</v>
      </c>
      <c r="Q30" s="25" t="s">
        <v>131</v>
      </c>
      <c r="R30" s="25" t="s">
        <v>157</v>
      </c>
      <c r="S30" s="25" t="s">
        <v>131</v>
      </c>
      <c r="T30" s="25" t="s">
        <v>131</v>
      </c>
      <c r="U30" s="25" t="s">
        <v>131</v>
      </c>
      <c r="V30" s="25" t="s">
        <v>131</v>
      </c>
      <c r="W30" s="25" t="s">
        <v>158</v>
      </c>
      <c r="X30" s="25" t="s">
        <v>131</v>
      </c>
      <c r="Y30" s="25" t="s">
        <v>157</v>
      </c>
      <c r="Z30" s="25" t="s">
        <v>158</v>
      </c>
      <c r="AA30" s="25" t="s">
        <v>158</v>
      </c>
      <c r="AB30" s="25" t="s">
        <v>159</v>
      </c>
      <c r="AC30" s="25"/>
      <c r="AD30" s="25"/>
      <c r="AE30" s="26"/>
    </row>
    <row r="31" spans="2:31" ht="12" thickBot="1" x14ac:dyDescent="0.2">
      <c r="C31" s="28"/>
      <c r="D31" s="29"/>
      <c r="E31" s="30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7"/>
      <c r="Y31" s="38"/>
      <c r="Z31" s="38"/>
    </row>
    <row r="32" spans="2:31" ht="10.5" x14ac:dyDescent="0.15">
      <c r="B32" s="118">
        <v>9</v>
      </c>
      <c r="C32" s="122" t="s">
        <v>38</v>
      </c>
      <c r="D32" s="124" t="s">
        <v>37</v>
      </c>
      <c r="E32" s="126">
        <v>1987</v>
      </c>
      <c r="F32" s="18">
        <v>58.69</v>
      </c>
      <c r="G32" s="19">
        <v>64.19</v>
      </c>
      <c r="H32" s="18">
        <v>60.96</v>
      </c>
      <c r="I32" s="19">
        <v>62.17</v>
      </c>
      <c r="J32" s="18">
        <v>61.1</v>
      </c>
      <c r="K32" s="20">
        <v>63.09</v>
      </c>
      <c r="L32" s="19">
        <v>63.9</v>
      </c>
      <c r="M32" s="18">
        <v>64.930000000000007</v>
      </c>
      <c r="N32" s="20">
        <v>67.209999999999994</v>
      </c>
      <c r="O32" s="19">
        <v>68.33</v>
      </c>
      <c r="P32" s="18">
        <v>67.459999999999994</v>
      </c>
      <c r="Q32" s="20">
        <v>66.59</v>
      </c>
      <c r="R32" s="20">
        <v>65.94</v>
      </c>
      <c r="S32" s="20">
        <v>67.599999999999994</v>
      </c>
      <c r="T32" s="20">
        <v>65.56</v>
      </c>
      <c r="U32" s="20">
        <v>66.98</v>
      </c>
      <c r="V32" s="20">
        <v>66.040000000000006</v>
      </c>
      <c r="W32" s="20"/>
      <c r="X32" s="20"/>
      <c r="Y32" s="20"/>
      <c r="Z32" s="20"/>
      <c r="AA32" s="20"/>
      <c r="AB32" s="20"/>
      <c r="AC32" s="20"/>
      <c r="AD32" s="20"/>
      <c r="AE32" s="21"/>
    </row>
    <row r="33" spans="2:31" ht="12" customHeight="1" thickBot="1" x14ac:dyDescent="0.2">
      <c r="B33" s="119"/>
      <c r="C33" s="123"/>
      <c r="D33" s="125"/>
      <c r="E33" s="127"/>
      <c r="F33" s="22"/>
      <c r="G33" s="23"/>
      <c r="H33" s="22" t="s">
        <v>132</v>
      </c>
      <c r="I33" s="23" t="s">
        <v>134</v>
      </c>
      <c r="J33" s="22" t="s">
        <v>130</v>
      </c>
      <c r="K33" s="24" t="s">
        <v>130</v>
      </c>
      <c r="L33" s="23" t="s">
        <v>159</v>
      </c>
      <c r="M33" s="22" t="s">
        <v>159</v>
      </c>
      <c r="N33" s="24" t="s">
        <v>131</v>
      </c>
      <c r="O33" s="23" t="s">
        <v>131</v>
      </c>
      <c r="P33" s="22" t="s">
        <v>131</v>
      </c>
      <c r="Q33" s="25" t="s">
        <v>157</v>
      </c>
      <c r="R33" s="25" t="s">
        <v>158</v>
      </c>
      <c r="S33" s="25" t="s">
        <v>131</v>
      </c>
      <c r="T33" s="25" t="s">
        <v>158</v>
      </c>
      <c r="U33" s="25" t="s">
        <v>157</v>
      </c>
      <c r="V33" s="25" t="s">
        <v>158</v>
      </c>
      <c r="W33" s="25"/>
      <c r="X33" s="25"/>
      <c r="Y33" s="25"/>
      <c r="Z33" s="25"/>
      <c r="AA33" s="25"/>
      <c r="AB33" s="25"/>
      <c r="AC33" s="25"/>
      <c r="AD33" s="25"/>
      <c r="AE33" s="26"/>
    </row>
    <row r="34" spans="2:31" ht="12" thickBot="1" x14ac:dyDescent="0.2">
      <c r="C34" s="47"/>
      <c r="D34" s="48"/>
      <c r="E34" s="49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7"/>
      <c r="Y34" s="38"/>
      <c r="Z34" s="38"/>
    </row>
    <row r="35" spans="2:31" ht="10.5" x14ac:dyDescent="0.15">
      <c r="B35" s="118">
        <v>10</v>
      </c>
      <c r="C35" s="122" t="s">
        <v>39</v>
      </c>
      <c r="D35" s="124" t="s">
        <v>37</v>
      </c>
      <c r="E35" s="126">
        <v>1984</v>
      </c>
      <c r="F35" s="18"/>
      <c r="G35" s="19"/>
      <c r="H35" s="18">
        <v>54.25</v>
      </c>
      <c r="I35" s="19">
        <v>59.54</v>
      </c>
      <c r="J35" s="18">
        <v>64.05</v>
      </c>
      <c r="K35" s="20">
        <v>66.02</v>
      </c>
      <c r="L35" s="19">
        <v>65.22</v>
      </c>
      <c r="M35" s="18">
        <v>66.930000000000007</v>
      </c>
      <c r="N35" s="20">
        <v>68.650000000000006</v>
      </c>
      <c r="O35" s="19">
        <v>69.430000000000007</v>
      </c>
      <c r="P35" s="18">
        <v>69.69</v>
      </c>
      <c r="Q35" s="20">
        <v>68.989999999999995</v>
      </c>
      <c r="R35" s="20">
        <v>70.66</v>
      </c>
      <c r="S35" s="20">
        <v>69.91</v>
      </c>
      <c r="T35" s="20">
        <v>68.47</v>
      </c>
      <c r="U35" s="20">
        <v>68.040000000000006</v>
      </c>
      <c r="V35" s="20">
        <v>66.3</v>
      </c>
      <c r="W35" s="20">
        <v>65.13</v>
      </c>
      <c r="X35" s="20"/>
      <c r="Y35" s="20"/>
      <c r="Z35" s="20"/>
      <c r="AA35" s="20"/>
      <c r="AB35" s="20"/>
      <c r="AC35" s="20"/>
      <c r="AD35" s="20"/>
      <c r="AE35" s="21"/>
    </row>
    <row r="36" spans="2:31" ht="12" customHeight="1" thickBot="1" x14ac:dyDescent="0.2">
      <c r="B36" s="119"/>
      <c r="C36" s="123"/>
      <c r="D36" s="125"/>
      <c r="E36" s="127"/>
      <c r="F36" s="22"/>
      <c r="G36" s="23"/>
      <c r="H36" s="22"/>
      <c r="I36" s="23" t="s">
        <v>130</v>
      </c>
      <c r="J36" s="22" t="s">
        <v>159</v>
      </c>
      <c r="K36" s="24" t="s">
        <v>158</v>
      </c>
      <c r="L36" s="23" t="s">
        <v>158</v>
      </c>
      <c r="M36" s="22" t="s">
        <v>157</v>
      </c>
      <c r="N36" s="24" t="s">
        <v>131</v>
      </c>
      <c r="O36" s="23" t="s">
        <v>131</v>
      </c>
      <c r="P36" s="22" t="s">
        <v>131</v>
      </c>
      <c r="Q36" s="25" t="s">
        <v>131</v>
      </c>
      <c r="R36" s="25" t="s">
        <v>131</v>
      </c>
      <c r="S36" s="25" t="s">
        <v>131</v>
      </c>
      <c r="T36" s="25" t="s">
        <v>131</v>
      </c>
      <c r="U36" s="25" t="s">
        <v>131</v>
      </c>
      <c r="V36" s="25" t="s">
        <v>157</v>
      </c>
      <c r="W36" s="25" t="s">
        <v>158</v>
      </c>
      <c r="X36" s="25"/>
      <c r="Y36" s="25"/>
      <c r="Z36" s="25"/>
      <c r="AA36" s="25"/>
      <c r="AB36" s="25"/>
      <c r="AC36" s="25"/>
      <c r="AD36" s="25"/>
      <c r="AE36" s="26"/>
    </row>
    <row r="37" spans="2:31" ht="12" thickBot="1" x14ac:dyDescent="0.2">
      <c r="C37" s="34"/>
      <c r="D37" s="16"/>
      <c r="E37" s="35"/>
      <c r="F37" s="31"/>
      <c r="G37" s="31"/>
      <c r="H37" s="31"/>
      <c r="I37" s="36"/>
      <c r="J37" s="36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7"/>
      <c r="Y37" s="38"/>
      <c r="Z37" s="38"/>
    </row>
    <row r="38" spans="2:31" ht="10.5" x14ac:dyDescent="0.15">
      <c r="B38" s="118">
        <v>11</v>
      </c>
      <c r="C38" s="122" t="s">
        <v>40</v>
      </c>
      <c r="D38" s="124" t="s">
        <v>37</v>
      </c>
      <c r="E38" s="126">
        <v>1995</v>
      </c>
      <c r="F38" s="18"/>
      <c r="G38" s="19">
        <v>52.19</v>
      </c>
      <c r="H38" s="18">
        <v>57.72</v>
      </c>
      <c r="I38" s="19">
        <v>61.06</v>
      </c>
      <c r="J38" s="18">
        <v>61.04</v>
      </c>
      <c r="K38" s="20">
        <v>65.03</v>
      </c>
      <c r="L38" s="19">
        <v>61.98</v>
      </c>
      <c r="M38" s="18">
        <v>66.22</v>
      </c>
      <c r="N38" s="20">
        <v>67.319999999999993</v>
      </c>
      <c r="O38" s="19">
        <v>66.22</v>
      </c>
      <c r="P38" s="18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1"/>
    </row>
    <row r="39" spans="2:31" ht="12" customHeight="1" thickBot="1" x14ac:dyDescent="0.2">
      <c r="B39" s="119"/>
      <c r="C39" s="123"/>
      <c r="D39" s="125"/>
      <c r="E39" s="127"/>
      <c r="F39" s="22"/>
      <c r="G39" s="23"/>
      <c r="H39" s="22" t="s">
        <v>136</v>
      </c>
      <c r="I39" s="23" t="s">
        <v>132</v>
      </c>
      <c r="J39" s="22" t="s">
        <v>130</v>
      </c>
      <c r="K39" s="24" t="s">
        <v>159</v>
      </c>
      <c r="L39" s="23" t="s">
        <v>130</v>
      </c>
      <c r="M39" s="22" t="s">
        <v>157</v>
      </c>
      <c r="N39" s="24" t="s">
        <v>131</v>
      </c>
      <c r="O39" s="23" t="s">
        <v>157</v>
      </c>
      <c r="P39" s="22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6"/>
    </row>
    <row r="40" spans="2:31" ht="12" thickBot="1" x14ac:dyDescent="0.2">
      <c r="C40" s="34"/>
      <c r="D40" s="16"/>
      <c r="E40" s="35"/>
      <c r="F40" s="31"/>
      <c r="G40" s="31"/>
      <c r="H40" s="31"/>
      <c r="I40" s="36"/>
      <c r="J40" s="36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7"/>
      <c r="Y40" s="38"/>
      <c r="Z40" s="38"/>
    </row>
    <row r="41" spans="2:31" ht="10.5" x14ac:dyDescent="0.15">
      <c r="B41" s="118">
        <v>12</v>
      </c>
      <c r="C41" s="122" t="s">
        <v>41</v>
      </c>
      <c r="D41" s="124" t="s">
        <v>37</v>
      </c>
      <c r="E41" s="126">
        <v>1991</v>
      </c>
      <c r="F41" s="18">
        <v>61.59</v>
      </c>
      <c r="G41" s="19">
        <v>65.06</v>
      </c>
      <c r="H41" s="18">
        <v>63.15</v>
      </c>
      <c r="I41" s="19">
        <v>65.510000000000005</v>
      </c>
      <c r="J41" s="18">
        <v>58.5</v>
      </c>
      <c r="K41" s="20">
        <v>63.39</v>
      </c>
      <c r="L41" s="19">
        <v>62.4</v>
      </c>
      <c r="M41" s="18">
        <v>66.11</v>
      </c>
      <c r="N41" s="20">
        <v>65.510000000000005</v>
      </c>
      <c r="O41" s="19">
        <v>65.180000000000007</v>
      </c>
      <c r="P41" s="18">
        <v>69.209999999999994</v>
      </c>
      <c r="Q41" s="20">
        <v>69.59</v>
      </c>
      <c r="R41" s="20">
        <v>67.73</v>
      </c>
      <c r="S41" s="20">
        <v>68.680000000000007</v>
      </c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1"/>
    </row>
    <row r="42" spans="2:31" ht="12" customHeight="1" thickBot="1" x14ac:dyDescent="0.2">
      <c r="B42" s="119"/>
      <c r="C42" s="123"/>
      <c r="D42" s="125"/>
      <c r="E42" s="127"/>
      <c r="F42" s="22"/>
      <c r="G42" s="23"/>
      <c r="H42" s="22" t="s">
        <v>134</v>
      </c>
      <c r="I42" s="23" t="s">
        <v>130</v>
      </c>
      <c r="J42" s="22" t="s">
        <v>132</v>
      </c>
      <c r="K42" s="24" t="s">
        <v>159</v>
      </c>
      <c r="L42" s="23" t="s">
        <v>130</v>
      </c>
      <c r="M42" s="22" t="s">
        <v>157</v>
      </c>
      <c r="N42" s="24" t="s">
        <v>158</v>
      </c>
      <c r="O42" s="23" t="s">
        <v>158</v>
      </c>
      <c r="P42" s="22" t="s">
        <v>131</v>
      </c>
      <c r="Q42" s="25" t="s">
        <v>131</v>
      </c>
      <c r="R42" s="25" t="s">
        <v>131</v>
      </c>
      <c r="S42" s="25" t="s">
        <v>131</v>
      </c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6"/>
    </row>
    <row r="43" spans="2:31" s="3" customFormat="1" ht="12" thickBot="1" x14ac:dyDescent="0.2">
      <c r="B43" s="33"/>
      <c r="C43" s="34"/>
      <c r="D43" s="16"/>
      <c r="E43" s="35"/>
      <c r="F43" s="31"/>
      <c r="G43" s="31"/>
      <c r="H43" s="31"/>
      <c r="I43" s="36"/>
      <c r="J43" s="36"/>
      <c r="K43" s="31"/>
      <c r="L43" s="31"/>
      <c r="M43" s="31"/>
      <c r="N43" s="31"/>
      <c r="O43" s="31"/>
      <c r="P43" s="31"/>
      <c r="Q43" s="31"/>
      <c r="R43" s="31"/>
      <c r="S43" s="31"/>
      <c r="T43" s="31"/>
      <c r="U43" s="31"/>
      <c r="V43" s="31"/>
      <c r="W43" s="31"/>
      <c r="X43" s="37"/>
      <c r="Y43" s="38"/>
      <c r="Z43" s="38"/>
      <c r="AA43" s="1"/>
      <c r="AC43" s="1"/>
      <c r="AD43" s="1"/>
    </row>
    <row r="44" spans="2:31" ht="10.5" x14ac:dyDescent="0.15">
      <c r="B44" s="118">
        <v>13</v>
      </c>
      <c r="C44" s="122" t="s">
        <v>42</v>
      </c>
      <c r="D44" s="124" t="s">
        <v>37</v>
      </c>
      <c r="E44" s="126">
        <v>1983</v>
      </c>
      <c r="F44" s="18"/>
      <c r="G44" s="19"/>
      <c r="H44" s="18">
        <v>54.19</v>
      </c>
      <c r="I44" s="19">
        <v>56.84</v>
      </c>
      <c r="J44" s="18">
        <v>57.83</v>
      </c>
      <c r="K44" s="20">
        <v>62.4</v>
      </c>
      <c r="L44" s="19">
        <v>64.739999999999995</v>
      </c>
      <c r="M44" s="18">
        <v>66.209999999999994</v>
      </c>
      <c r="N44" s="20">
        <v>66.61</v>
      </c>
      <c r="O44" s="19">
        <v>68.650000000000006</v>
      </c>
      <c r="P44" s="18">
        <v>69.150000000000006</v>
      </c>
      <c r="Q44" s="20">
        <v>69.83</v>
      </c>
      <c r="R44" s="20">
        <v>68.489999999999995</v>
      </c>
      <c r="S44" s="20">
        <v>68.94</v>
      </c>
      <c r="T44" s="20">
        <v>71.84</v>
      </c>
      <c r="U44" s="20">
        <v>69.28</v>
      </c>
      <c r="V44" s="20">
        <v>68.290000000000006</v>
      </c>
      <c r="W44" s="20">
        <v>68.150000000000006</v>
      </c>
      <c r="X44" s="20">
        <v>67.680000000000007</v>
      </c>
      <c r="Y44" s="20">
        <v>65.78</v>
      </c>
      <c r="Z44" s="20">
        <v>67.23</v>
      </c>
      <c r="AA44" s="20">
        <v>64.87</v>
      </c>
      <c r="AB44" s="20"/>
      <c r="AC44" s="20"/>
      <c r="AD44" s="20"/>
      <c r="AE44" s="21"/>
    </row>
    <row r="45" spans="2:31" ht="12" customHeight="1" thickBot="1" x14ac:dyDescent="0.2">
      <c r="B45" s="119"/>
      <c r="C45" s="123"/>
      <c r="D45" s="125"/>
      <c r="E45" s="127"/>
      <c r="F45" s="22"/>
      <c r="G45" s="23"/>
      <c r="H45" s="22" t="s">
        <v>136</v>
      </c>
      <c r="I45" s="23" t="s">
        <v>139</v>
      </c>
      <c r="J45" s="22" t="s">
        <v>143</v>
      </c>
      <c r="K45" s="24" t="s">
        <v>130</v>
      </c>
      <c r="L45" s="23" t="s">
        <v>159</v>
      </c>
      <c r="M45" s="22" t="s">
        <v>157</v>
      </c>
      <c r="N45" s="24" t="s">
        <v>157</v>
      </c>
      <c r="O45" s="23" t="s">
        <v>131</v>
      </c>
      <c r="P45" s="22" t="s">
        <v>131</v>
      </c>
      <c r="Q45" s="25" t="s">
        <v>131</v>
      </c>
      <c r="R45" s="25" t="s">
        <v>131</v>
      </c>
      <c r="S45" s="25" t="s">
        <v>131</v>
      </c>
      <c r="T45" s="25" t="s">
        <v>131</v>
      </c>
      <c r="U45" s="25" t="s">
        <v>131</v>
      </c>
      <c r="V45" s="25" t="s">
        <v>131</v>
      </c>
      <c r="W45" s="25" t="s">
        <v>131</v>
      </c>
      <c r="X45" s="25" t="s">
        <v>131</v>
      </c>
      <c r="Y45" s="25" t="s">
        <v>158</v>
      </c>
      <c r="Z45" s="25" t="s">
        <v>131</v>
      </c>
      <c r="AA45" s="25" t="s">
        <v>159</v>
      </c>
      <c r="AB45" s="25"/>
      <c r="AC45" s="25"/>
      <c r="AD45" s="25"/>
      <c r="AE45" s="26"/>
    </row>
    <row r="46" spans="2:31" ht="12" thickBot="1" x14ac:dyDescent="0.2">
      <c r="B46" s="33"/>
      <c r="C46" s="28"/>
      <c r="D46" s="29"/>
      <c r="E46" s="30"/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32"/>
      <c r="R46" s="32"/>
      <c r="S46" s="32"/>
      <c r="T46" s="32"/>
      <c r="U46" s="32"/>
      <c r="V46" s="32"/>
      <c r="W46" s="32"/>
      <c r="X46" s="3"/>
      <c r="Y46" s="3"/>
      <c r="Z46" s="3"/>
    </row>
    <row r="47" spans="2:31" ht="10.5" x14ac:dyDescent="0.15">
      <c r="B47" s="118">
        <v>14</v>
      </c>
      <c r="C47" s="122" t="s">
        <v>43</v>
      </c>
      <c r="D47" s="124" t="s">
        <v>37</v>
      </c>
      <c r="E47" s="126">
        <v>1991</v>
      </c>
      <c r="F47" s="18">
        <v>48.67</v>
      </c>
      <c r="G47" s="19">
        <v>52.26</v>
      </c>
      <c r="H47" s="18">
        <v>50.93</v>
      </c>
      <c r="I47" s="19">
        <v>54.28</v>
      </c>
      <c r="J47" s="18">
        <v>56</v>
      </c>
      <c r="K47" s="20">
        <v>57.66</v>
      </c>
      <c r="L47" s="19">
        <v>61.81</v>
      </c>
      <c r="M47" s="18">
        <v>66.02</v>
      </c>
      <c r="N47" s="20">
        <v>66.900000000000006</v>
      </c>
      <c r="O47" s="19">
        <v>67.260000000000005</v>
      </c>
      <c r="P47" s="18">
        <v>67.05</v>
      </c>
      <c r="Q47" s="20">
        <v>66.510000000000005</v>
      </c>
      <c r="R47" s="20">
        <v>64.73</v>
      </c>
      <c r="S47" s="20">
        <v>63.51</v>
      </c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1"/>
    </row>
    <row r="48" spans="2:31" ht="12" customHeight="1" thickBot="1" x14ac:dyDescent="0.2">
      <c r="B48" s="119"/>
      <c r="C48" s="123"/>
      <c r="D48" s="125"/>
      <c r="E48" s="127"/>
      <c r="F48" s="22"/>
      <c r="G48" s="23"/>
      <c r="H48" s="22"/>
      <c r="I48" s="23"/>
      <c r="J48" s="22"/>
      <c r="K48" s="24" t="s">
        <v>137</v>
      </c>
      <c r="L48" s="23" t="s">
        <v>130</v>
      </c>
      <c r="M48" s="22" t="s">
        <v>158</v>
      </c>
      <c r="N48" s="24" t="s">
        <v>157</v>
      </c>
      <c r="O48" s="23" t="s">
        <v>131</v>
      </c>
      <c r="P48" s="22" t="s">
        <v>157</v>
      </c>
      <c r="Q48" s="25" t="s">
        <v>157</v>
      </c>
      <c r="R48" s="25" t="s">
        <v>159</v>
      </c>
      <c r="S48" s="25" t="s">
        <v>159</v>
      </c>
      <c r="T48" s="25"/>
      <c r="U48" s="25"/>
      <c r="V48" s="25"/>
      <c r="W48" s="25"/>
      <c r="X48" s="25"/>
      <c r="Y48" s="25"/>
      <c r="Z48" s="25"/>
      <c r="AA48" s="25"/>
      <c r="AB48" s="25"/>
      <c r="AC48" s="25"/>
      <c r="AD48" s="25"/>
      <c r="AE48" s="26"/>
    </row>
    <row r="49" spans="2:31" ht="12" thickBot="1" x14ac:dyDescent="0.2">
      <c r="B49" s="69"/>
      <c r="C49" s="34"/>
      <c r="D49" s="16"/>
      <c r="E49" s="35"/>
      <c r="F49" s="31"/>
      <c r="G49" s="31"/>
      <c r="H49" s="31"/>
      <c r="I49" s="36"/>
      <c r="J49" s="36"/>
      <c r="K49" s="31"/>
      <c r="L49" s="31"/>
      <c r="M49" s="31"/>
      <c r="N49" s="31"/>
      <c r="O49" s="31"/>
      <c r="P49" s="31"/>
      <c r="Q49" s="31"/>
      <c r="R49" s="31"/>
      <c r="S49" s="31"/>
      <c r="T49" s="31"/>
      <c r="U49" s="31"/>
      <c r="V49" s="31"/>
      <c r="W49" s="31"/>
      <c r="X49" s="37"/>
      <c r="Y49" s="38"/>
      <c r="Z49" s="38"/>
    </row>
    <row r="50" spans="2:31" ht="10.5" x14ac:dyDescent="0.15">
      <c r="B50" s="118">
        <v>15</v>
      </c>
      <c r="C50" s="122" t="s">
        <v>44</v>
      </c>
      <c r="D50" s="124" t="s">
        <v>37</v>
      </c>
      <c r="E50" s="126">
        <v>1992</v>
      </c>
      <c r="F50" s="18">
        <v>49.01</v>
      </c>
      <c r="G50" s="19">
        <v>58.16</v>
      </c>
      <c r="H50" s="18">
        <v>53.43</v>
      </c>
      <c r="I50" s="19">
        <v>60.85</v>
      </c>
      <c r="J50" s="18">
        <v>62.16</v>
      </c>
      <c r="K50" s="20">
        <v>61.29</v>
      </c>
      <c r="L50" s="19">
        <v>66.89</v>
      </c>
      <c r="M50" s="18">
        <v>64.73</v>
      </c>
      <c r="N50" s="20">
        <v>68.72</v>
      </c>
      <c r="O50" s="19">
        <v>71.290000000000006</v>
      </c>
      <c r="P50" s="18">
        <v>69.72</v>
      </c>
      <c r="Q50" s="20">
        <v>71.86</v>
      </c>
      <c r="R50" s="20">
        <v>71.37</v>
      </c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1"/>
    </row>
    <row r="51" spans="2:31" ht="12" customHeight="1" thickBot="1" x14ac:dyDescent="0.2">
      <c r="B51" s="119"/>
      <c r="C51" s="123"/>
      <c r="D51" s="125"/>
      <c r="E51" s="127"/>
      <c r="F51" s="22"/>
      <c r="G51" s="23"/>
      <c r="H51" s="22"/>
      <c r="I51" s="23" t="s">
        <v>132</v>
      </c>
      <c r="J51" s="22" t="s">
        <v>130</v>
      </c>
      <c r="K51" s="24" t="s">
        <v>130</v>
      </c>
      <c r="L51" s="23" t="s">
        <v>157</v>
      </c>
      <c r="M51" s="22" t="s">
        <v>159</v>
      </c>
      <c r="N51" s="24" t="s">
        <v>131</v>
      </c>
      <c r="O51" s="23" t="s">
        <v>131</v>
      </c>
      <c r="P51" s="22" t="s">
        <v>131</v>
      </c>
      <c r="Q51" s="25" t="s">
        <v>131</v>
      </c>
      <c r="R51" s="25" t="s">
        <v>131</v>
      </c>
      <c r="S51" s="25"/>
      <c r="T51" s="25"/>
      <c r="U51" s="25"/>
      <c r="V51" s="25"/>
      <c r="W51" s="25"/>
      <c r="X51" s="25"/>
      <c r="Y51" s="25"/>
      <c r="Z51" s="25"/>
      <c r="AA51" s="25"/>
      <c r="AB51" s="25"/>
      <c r="AC51" s="25"/>
      <c r="AD51" s="25"/>
      <c r="AE51" s="26"/>
    </row>
    <row r="52" spans="2:31" ht="12" thickBot="1" x14ac:dyDescent="0.2">
      <c r="C52" s="28"/>
      <c r="D52" s="29"/>
      <c r="E52" s="30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32"/>
      <c r="R52" s="32"/>
      <c r="S52" s="32"/>
      <c r="T52" s="32"/>
      <c r="U52" s="32"/>
      <c r="V52" s="32"/>
      <c r="W52" s="32"/>
      <c r="X52" s="3"/>
      <c r="Y52" s="3"/>
      <c r="Z52" s="3"/>
    </row>
    <row r="53" spans="2:31" ht="10.5" x14ac:dyDescent="0.15">
      <c r="B53" s="118">
        <v>16</v>
      </c>
      <c r="C53" s="122" t="s">
        <v>45</v>
      </c>
      <c r="D53" s="124" t="s">
        <v>37</v>
      </c>
      <c r="E53" s="126">
        <v>1990</v>
      </c>
      <c r="F53" s="18">
        <v>56.92</v>
      </c>
      <c r="G53" s="19">
        <v>58.72</v>
      </c>
      <c r="H53" s="18">
        <v>54.85</v>
      </c>
      <c r="I53" s="19">
        <v>56.17</v>
      </c>
      <c r="J53" s="18">
        <v>61.1</v>
      </c>
      <c r="K53" s="20">
        <v>62.12</v>
      </c>
      <c r="L53" s="19">
        <v>61.22</v>
      </c>
      <c r="M53" s="18">
        <v>64.989999999999995</v>
      </c>
      <c r="N53" s="20">
        <v>63.78</v>
      </c>
      <c r="O53" s="19">
        <v>67.930000000000007</v>
      </c>
      <c r="P53" s="18">
        <v>68.37</v>
      </c>
      <c r="Q53" s="20">
        <v>64.55</v>
      </c>
      <c r="R53" s="20">
        <v>67.59</v>
      </c>
      <c r="S53" s="20">
        <v>66.010000000000005</v>
      </c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1"/>
    </row>
    <row r="54" spans="2:31" ht="12" customHeight="1" thickBot="1" x14ac:dyDescent="0.2">
      <c r="B54" s="119"/>
      <c r="C54" s="123"/>
      <c r="D54" s="125"/>
      <c r="E54" s="127"/>
      <c r="F54" s="22"/>
      <c r="G54" s="23"/>
      <c r="H54" s="22"/>
      <c r="I54" s="23"/>
      <c r="J54" s="22" t="s">
        <v>130</v>
      </c>
      <c r="K54" s="24" t="s">
        <v>130</v>
      </c>
      <c r="L54" s="23" t="s">
        <v>130</v>
      </c>
      <c r="M54" s="22" t="s">
        <v>159</v>
      </c>
      <c r="N54" s="24" t="s">
        <v>159</v>
      </c>
      <c r="O54" s="23" t="s">
        <v>131</v>
      </c>
      <c r="P54" s="22" t="s">
        <v>131</v>
      </c>
      <c r="Q54" s="25" t="s">
        <v>159</v>
      </c>
      <c r="R54" s="25" t="s">
        <v>131</v>
      </c>
      <c r="S54" s="25" t="s">
        <v>158</v>
      </c>
      <c r="T54" s="25"/>
      <c r="U54" s="25"/>
      <c r="V54" s="25"/>
      <c r="W54" s="25"/>
      <c r="X54" s="25"/>
      <c r="Y54" s="25"/>
      <c r="Z54" s="25"/>
      <c r="AA54" s="25"/>
      <c r="AB54" s="25"/>
      <c r="AC54" s="25"/>
      <c r="AD54" s="25"/>
      <c r="AE54" s="26"/>
    </row>
    <row r="55" spans="2:31" ht="12" thickBot="1" x14ac:dyDescent="0.2">
      <c r="C55" s="34"/>
      <c r="D55" s="16"/>
      <c r="E55" s="35"/>
      <c r="F55" s="31"/>
      <c r="G55" s="31"/>
      <c r="H55" s="31"/>
      <c r="I55" s="36"/>
      <c r="J55" s="36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7"/>
      <c r="Y55" s="38"/>
      <c r="Z55" s="38"/>
    </row>
    <row r="56" spans="2:31" ht="10.5" x14ac:dyDescent="0.15">
      <c r="B56" s="118">
        <v>17</v>
      </c>
      <c r="C56" s="122" t="s">
        <v>46</v>
      </c>
      <c r="D56" s="124" t="s">
        <v>37</v>
      </c>
      <c r="E56" s="126">
        <v>1979</v>
      </c>
      <c r="F56" s="18"/>
      <c r="G56" s="19"/>
      <c r="H56" s="18"/>
      <c r="I56" s="19"/>
      <c r="J56" s="18"/>
      <c r="K56" s="20">
        <v>56.09</v>
      </c>
      <c r="L56" s="19">
        <v>60.47</v>
      </c>
      <c r="M56" s="18">
        <v>66.31</v>
      </c>
      <c r="N56" s="20">
        <v>67.13</v>
      </c>
      <c r="O56" s="19">
        <v>68.5</v>
      </c>
      <c r="P56" s="18">
        <v>70.099999999999994</v>
      </c>
      <c r="Q56" s="20">
        <v>73.38</v>
      </c>
      <c r="R56" s="20">
        <v>72.02</v>
      </c>
      <c r="S56" s="20">
        <v>71.88</v>
      </c>
      <c r="T56" s="20">
        <v>71.64</v>
      </c>
      <c r="U56" s="20">
        <v>71.45</v>
      </c>
      <c r="V56" s="20">
        <v>67.989999999999995</v>
      </c>
      <c r="W56" s="20">
        <v>68.03</v>
      </c>
      <c r="X56" s="20">
        <v>67.59</v>
      </c>
      <c r="Y56" s="20">
        <v>66.28</v>
      </c>
      <c r="Z56" s="20">
        <v>66.02</v>
      </c>
      <c r="AA56" s="20">
        <v>65.27</v>
      </c>
      <c r="AB56" s="20">
        <v>65.87</v>
      </c>
      <c r="AC56" s="20">
        <v>64.459999999999994</v>
      </c>
      <c r="AD56" s="20">
        <v>60.06</v>
      </c>
      <c r="AE56" s="21"/>
    </row>
    <row r="57" spans="2:31" ht="12" customHeight="1" thickBot="1" x14ac:dyDescent="0.2">
      <c r="B57" s="119"/>
      <c r="C57" s="123"/>
      <c r="D57" s="125"/>
      <c r="E57" s="127"/>
      <c r="F57" s="22"/>
      <c r="G57" s="23"/>
      <c r="H57" s="22"/>
      <c r="I57" s="23"/>
      <c r="J57" s="22"/>
      <c r="K57" s="24"/>
      <c r="L57" s="23" t="s">
        <v>141</v>
      </c>
      <c r="M57" s="22" t="s">
        <v>157</v>
      </c>
      <c r="N57" s="24" t="s">
        <v>157</v>
      </c>
      <c r="O57" s="23" t="s">
        <v>131</v>
      </c>
      <c r="P57" s="22" t="s">
        <v>131</v>
      </c>
      <c r="Q57" s="25" t="s">
        <v>131</v>
      </c>
      <c r="R57" s="25" t="s">
        <v>131</v>
      </c>
      <c r="S57" s="25" t="s">
        <v>131</v>
      </c>
      <c r="T57" s="25" t="s">
        <v>131</v>
      </c>
      <c r="U57" s="25" t="s">
        <v>131</v>
      </c>
      <c r="V57" s="25" t="s">
        <v>131</v>
      </c>
      <c r="W57" s="25" t="s">
        <v>131</v>
      </c>
      <c r="X57" s="25" t="s">
        <v>131</v>
      </c>
      <c r="Y57" s="25" t="s">
        <v>157</v>
      </c>
      <c r="Z57" s="25" t="s">
        <v>158</v>
      </c>
      <c r="AA57" s="25" t="s">
        <v>158</v>
      </c>
      <c r="AB57" s="25" t="s">
        <v>158</v>
      </c>
      <c r="AC57" s="25" t="s">
        <v>159</v>
      </c>
      <c r="AD57" s="25"/>
      <c r="AE57" s="26"/>
    </row>
    <row r="58" spans="2:31" ht="12" thickBot="1" x14ac:dyDescent="0.2">
      <c r="B58" s="27"/>
      <c r="C58" s="28"/>
      <c r="D58" s="29"/>
      <c r="E58" s="30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2"/>
      <c r="R58" s="32"/>
      <c r="S58" s="32"/>
      <c r="T58" s="32"/>
      <c r="U58" s="32"/>
      <c r="V58" s="32"/>
      <c r="W58" s="32"/>
      <c r="X58" s="3"/>
      <c r="Y58" s="3"/>
      <c r="Z58" s="3"/>
    </row>
    <row r="59" spans="2:31" ht="10.5" x14ac:dyDescent="0.15">
      <c r="B59" s="118">
        <v>18</v>
      </c>
      <c r="C59" s="122" t="s">
        <v>47</v>
      </c>
      <c r="D59" s="124" t="s">
        <v>37</v>
      </c>
      <c r="E59" s="126">
        <v>1987</v>
      </c>
      <c r="F59" s="18"/>
      <c r="G59" s="19"/>
      <c r="H59" s="18">
        <v>52.68</v>
      </c>
      <c r="I59" s="19">
        <v>57.32</v>
      </c>
      <c r="J59" s="18">
        <v>56.18</v>
      </c>
      <c r="K59" s="20">
        <v>62.22</v>
      </c>
      <c r="L59" s="19">
        <v>60.54</v>
      </c>
      <c r="M59" s="18">
        <v>60.74</v>
      </c>
      <c r="N59" s="20">
        <v>64.37</v>
      </c>
      <c r="O59" s="19">
        <v>66.930000000000007</v>
      </c>
      <c r="P59" s="18">
        <v>65.3</v>
      </c>
      <c r="Q59" s="20">
        <v>65.75</v>
      </c>
      <c r="R59" s="20">
        <v>66.31</v>
      </c>
      <c r="S59" s="20">
        <v>65.56</v>
      </c>
      <c r="T59" s="20">
        <v>66.73</v>
      </c>
      <c r="U59" s="20">
        <v>65.150000000000006</v>
      </c>
      <c r="V59" s="20">
        <v>65.81</v>
      </c>
      <c r="W59" s="20">
        <v>65.989999999999995</v>
      </c>
      <c r="X59" s="20"/>
      <c r="Y59" s="20"/>
      <c r="Z59" s="20"/>
      <c r="AA59" s="20"/>
      <c r="AB59" s="20"/>
      <c r="AC59" s="20"/>
      <c r="AD59" s="20"/>
      <c r="AE59" s="21"/>
    </row>
    <row r="60" spans="2:31" ht="12" customHeight="1" thickBot="1" x14ac:dyDescent="0.2">
      <c r="B60" s="119"/>
      <c r="C60" s="123"/>
      <c r="D60" s="125"/>
      <c r="E60" s="127"/>
      <c r="F60" s="22"/>
      <c r="G60" s="23"/>
      <c r="H60" s="22"/>
      <c r="I60" s="23" t="s">
        <v>137</v>
      </c>
      <c r="J60" s="22"/>
      <c r="K60" s="24" t="s">
        <v>130</v>
      </c>
      <c r="L60" s="23" t="s">
        <v>141</v>
      </c>
      <c r="M60" s="22"/>
      <c r="N60" s="24" t="s">
        <v>159</v>
      </c>
      <c r="O60" s="23" t="s">
        <v>157</v>
      </c>
      <c r="P60" s="22" t="s">
        <v>158</v>
      </c>
      <c r="Q60" s="25" t="s">
        <v>158</v>
      </c>
      <c r="R60" s="25" t="s">
        <v>157</v>
      </c>
      <c r="S60" s="25" t="s">
        <v>158</v>
      </c>
      <c r="T60" s="25" t="s">
        <v>157</v>
      </c>
      <c r="U60" s="25" t="s">
        <v>158</v>
      </c>
      <c r="V60" s="25" t="s">
        <v>158</v>
      </c>
      <c r="W60" s="25" t="s">
        <v>158</v>
      </c>
      <c r="X60" s="25"/>
      <c r="Y60" s="25"/>
      <c r="Z60" s="25"/>
      <c r="AA60" s="25"/>
      <c r="AB60" s="25"/>
      <c r="AC60" s="25"/>
      <c r="AD60" s="25"/>
      <c r="AE60" s="26"/>
    </row>
    <row r="61" spans="2:31" ht="12" thickBot="1" x14ac:dyDescent="0.2">
      <c r="B61" s="39"/>
      <c r="C61" s="28"/>
      <c r="D61" s="29"/>
      <c r="E61" s="30"/>
      <c r="F61" s="31"/>
      <c r="G61" s="31"/>
      <c r="H61" s="31"/>
      <c r="I61" s="31"/>
      <c r="J61" s="31"/>
      <c r="K61" s="31"/>
      <c r="L61" s="31"/>
      <c r="M61" s="31"/>
      <c r="N61" s="31"/>
      <c r="O61" s="31"/>
      <c r="P61" s="31"/>
      <c r="Q61" s="32"/>
      <c r="R61" s="32"/>
      <c r="S61" s="32"/>
      <c r="T61" s="32"/>
      <c r="U61" s="32"/>
      <c r="V61" s="32"/>
      <c r="W61" s="32"/>
      <c r="X61" s="3"/>
      <c r="Y61" s="3"/>
      <c r="Z61" s="3"/>
    </row>
    <row r="62" spans="2:31" ht="10.5" x14ac:dyDescent="0.15">
      <c r="B62" s="118">
        <v>19</v>
      </c>
      <c r="C62" s="122" t="s">
        <v>48</v>
      </c>
      <c r="D62" s="124" t="s">
        <v>37</v>
      </c>
      <c r="E62" s="126">
        <v>1992</v>
      </c>
      <c r="F62" s="18"/>
      <c r="G62" s="19">
        <v>60.94</v>
      </c>
      <c r="H62" s="18">
        <v>57.34</v>
      </c>
      <c r="I62" s="19">
        <v>63.83</v>
      </c>
      <c r="J62" s="18">
        <v>58</v>
      </c>
      <c r="K62" s="20">
        <v>59.13</v>
      </c>
      <c r="L62" s="19">
        <v>60.68</v>
      </c>
      <c r="M62" s="18">
        <v>67.239999999999995</v>
      </c>
      <c r="N62" s="20">
        <v>66</v>
      </c>
      <c r="O62" s="19">
        <v>66.52</v>
      </c>
      <c r="P62" s="18">
        <v>68.98</v>
      </c>
      <c r="Q62" s="20">
        <v>68.14</v>
      </c>
      <c r="R62" s="20">
        <v>68.63</v>
      </c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1"/>
    </row>
    <row r="63" spans="2:31" ht="12" customHeight="1" thickBot="1" x14ac:dyDescent="0.2">
      <c r="B63" s="119"/>
      <c r="C63" s="123"/>
      <c r="D63" s="125"/>
      <c r="E63" s="127"/>
      <c r="F63" s="22"/>
      <c r="G63" s="23"/>
      <c r="H63" s="22" t="s">
        <v>136</v>
      </c>
      <c r="I63" s="23" t="s">
        <v>134</v>
      </c>
      <c r="J63" s="22" t="s">
        <v>143</v>
      </c>
      <c r="K63" s="24" t="s">
        <v>142</v>
      </c>
      <c r="L63" s="23" t="s">
        <v>141</v>
      </c>
      <c r="M63" s="22" t="s">
        <v>131</v>
      </c>
      <c r="N63" s="24" t="s">
        <v>158</v>
      </c>
      <c r="O63" s="23" t="s">
        <v>157</v>
      </c>
      <c r="P63" s="22" t="s">
        <v>131</v>
      </c>
      <c r="Q63" s="25" t="s">
        <v>131</v>
      </c>
      <c r="R63" s="25" t="s">
        <v>131</v>
      </c>
      <c r="S63" s="25"/>
      <c r="T63" s="25"/>
      <c r="U63" s="25"/>
      <c r="V63" s="25"/>
      <c r="W63" s="25"/>
      <c r="X63" s="25"/>
      <c r="Y63" s="25"/>
      <c r="Z63" s="25"/>
      <c r="AA63" s="25"/>
      <c r="AB63" s="25"/>
      <c r="AC63" s="25"/>
      <c r="AD63" s="25"/>
      <c r="AE63" s="26"/>
    </row>
    <row r="64" spans="2:31" ht="12" thickBot="1" x14ac:dyDescent="0.2">
      <c r="C64" s="34"/>
      <c r="D64" s="16"/>
      <c r="E64" s="35"/>
      <c r="F64" s="31"/>
      <c r="G64" s="31"/>
      <c r="H64" s="31"/>
      <c r="I64" s="36"/>
      <c r="J64" s="36"/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/>
      <c r="V64" s="31"/>
      <c r="W64" s="31"/>
      <c r="X64" s="37"/>
      <c r="Y64" s="38"/>
      <c r="Z64" s="38"/>
    </row>
    <row r="65" spans="2:31" ht="10.5" x14ac:dyDescent="0.15">
      <c r="B65" s="118">
        <v>20</v>
      </c>
      <c r="C65" s="122" t="s">
        <v>49</v>
      </c>
      <c r="D65" s="124" t="s">
        <v>37</v>
      </c>
      <c r="E65" s="126">
        <v>1989</v>
      </c>
      <c r="F65" s="18"/>
      <c r="G65" s="19"/>
      <c r="H65" s="18"/>
      <c r="I65" s="19">
        <v>49.15</v>
      </c>
      <c r="J65" s="18">
        <v>55.01</v>
      </c>
      <c r="K65" s="20">
        <v>59.02</v>
      </c>
      <c r="L65" s="19">
        <v>61.28</v>
      </c>
      <c r="M65" s="18">
        <v>64.37</v>
      </c>
      <c r="N65" s="20">
        <v>64.69</v>
      </c>
      <c r="O65" s="19">
        <v>65.98</v>
      </c>
      <c r="P65" s="18">
        <v>65.930000000000007</v>
      </c>
      <c r="Q65" s="20">
        <v>67.16</v>
      </c>
      <c r="R65" s="20">
        <v>62.2</v>
      </c>
      <c r="S65" s="20">
        <v>66.59</v>
      </c>
      <c r="T65" s="20">
        <v>63.8</v>
      </c>
      <c r="U65" s="20">
        <v>61.68</v>
      </c>
      <c r="V65" s="20">
        <v>63.6</v>
      </c>
      <c r="W65" s="20"/>
      <c r="X65" s="20"/>
      <c r="Y65" s="20"/>
      <c r="Z65" s="20"/>
      <c r="AA65" s="20"/>
      <c r="AB65" s="20"/>
      <c r="AC65" s="20"/>
      <c r="AD65" s="20"/>
      <c r="AE65" s="21"/>
    </row>
    <row r="66" spans="2:31" ht="12" customHeight="1" thickBot="1" x14ac:dyDescent="0.2">
      <c r="B66" s="119"/>
      <c r="C66" s="123"/>
      <c r="D66" s="125"/>
      <c r="E66" s="127"/>
      <c r="F66" s="22"/>
      <c r="G66" s="23"/>
      <c r="H66" s="22"/>
      <c r="I66" s="23"/>
      <c r="J66" s="22"/>
      <c r="K66" s="24" t="s">
        <v>142</v>
      </c>
      <c r="L66" s="23" t="s">
        <v>130</v>
      </c>
      <c r="M66" s="22" t="s">
        <v>159</v>
      </c>
      <c r="N66" s="24" t="s">
        <v>159</v>
      </c>
      <c r="O66" s="23" t="s">
        <v>158</v>
      </c>
      <c r="P66" s="22" t="s">
        <v>158</v>
      </c>
      <c r="Q66" s="25" t="s">
        <v>157</v>
      </c>
      <c r="R66" s="25" t="s">
        <v>135</v>
      </c>
      <c r="S66" s="25" t="s">
        <v>157</v>
      </c>
      <c r="T66" s="25" t="s">
        <v>159</v>
      </c>
      <c r="U66" s="25"/>
      <c r="V66" s="25" t="s">
        <v>159</v>
      </c>
      <c r="W66" s="25"/>
      <c r="X66" s="25"/>
      <c r="Y66" s="25"/>
      <c r="Z66" s="25"/>
      <c r="AA66" s="25"/>
      <c r="AB66" s="25"/>
      <c r="AC66" s="25"/>
      <c r="AD66" s="25"/>
      <c r="AE66" s="26"/>
    </row>
    <row r="67" spans="2:31" ht="12" thickBot="1" x14ac:dyDescent="0.25">
      <c r="B67" s="27"/>
    </row>
    <row r="68" spans="2:31" ht="10.5" x14ac:dyDescent="0.15">
      <c r="B68" s="118">
        <v>21</v>
      </c>
      <c r="C68" s="122" t="s">
        <v>50</v>
      </c>
      <c r="D68" s="124" t="s">
        <v>37</v>
      </c>
      <c r="E68" s="126">
        <v>1985</v>
      </c>
      <c r="F68" s="18"/>
      <c r="G68" s="19"/>
      <c r="H68" s="18"/>
      <c r="I68" s="19">
        <v>48.4</v>
      </c>
      <c r="J68" s="18">
        <v>50.88</v>
      </c>
      <c r="K68" s="20">
        <v>53.77</v>
      </c>
      <c r="L68" s="19">
        <v>58.16</v>
      </c>
      <c r="M68" s="18">
        <v>56.41</v>
      </c>
      <c r="N68" s="20">
        <v>61.07</v>
      </c>
      <c r="O68" s="19">
        <v>61.92</v>
      </c>
      <c r="P68" s="18">
        <v>61.44</v>
      </c>
      <c r="Q68" s="20">
        <v>65.36</v>
      </c>
      <c r="R68" s="20">
        <v>62.48</v>
      </c>
      <c r="S68" s="20">
        <v>63.89</v>
      </c>
      <c r="T68" s="20">
        <v>65.040000000000006</v>
      </c>
      <c r="U68" s="20">
        <v>65.69</v>
      </c>
      <c r="V68" s="20">
        <v>65.13</v>
      </c>
      <c r="W68" s="20">
        <v>63.62</v>
      </c>
      <c r="X68" s="20">
        <v>66.319999999999993</v>
      </c>
      <c r="Y68" s="20">
        <v>59.86</v>
      </c>
      <c r="Z68" s="20"/>
      <c r="AA68" s="20"/>
      <c r="AB68" s="20"/>
      <c r="AC68" s="20"/>
      <c r="AD68" s="20"/>
      <c r="AE68" s="21"/>
    </row>
    <row r="69" spans="2:31" ht="12" customHeight="1" thickBot="1" x14ac:dyDescent="0.2">
      <c r="B69" s="119"/>
      <c r="C69" s="123"/>
      <c r="D69" s="125"/>
      <c r="E69" s="127"/>
      <c r="F69" s="22"/>
      <c r="G69" s="23"/>
      <c r="H69" s="22"/>
      <c r="I69" s="23"/>
      <c r="J69" s="22"/>
      <c r="K69" s="24"/>
      <c r="L69" s="23" t="s">
        <v>137</v>
      </c>
      <c r="M69" s="22"/>
      <c r="N69" s="24"/>
      <c r="O69" s="23"/>
      <c r="P69" s="22"/>
      <c r="Q69" s="25" t="s">
        <v>158</v>
      </c>
      <c r="R69" s="25"/>
      <c r="S69" s="25" t="s">
        <v>159</v>
      </c>
      <c r="T69" s="25" t="s">
        <v>159</v>
      </c>
      <c r="U69" s="25" t="s">
        <v>158</v>
      </c>
      <c r="V69" s="25" t="s">
        <v>158</v>
      </c>
      <c r="W69" s="25" t="s">
        <v>159</v>
      </c>
      <c r="X69" s="25" t="s">
        <v>157</v>
      </c>
      <c r="Y69" s="25"/>
      <c r="Z69" s="25"/>
      <c r="AA69" s="25"/>
      <c r="AB69" s="25"/>
      <c r="AC69" s="25"/>
      <c r="AD69" s="25"/>
      <c r="AE69" s="26"/>
    </row>
    <row r="70" spans="2:31" ht="12" thickBot="1" x14ac:dyDescent="0.25">
      <c r="B70" s="39"/>
    </row>
    <row r="71" spans="2:31" ht="10.5" x14ac:dyDescent="0.15">
      <c r="B71" s="118">
        <v>22</v>
      </c>
      <c r="C71" s="122" t="s">
        <v>51</v>
      </c>
      <c r="D71" s="124" t="s">
        <v>37</v>
      </c>
      <c r="E71" s="126">
        <v>1989</v>
      </c>
      <c r="F71" s="18"/>
      <c r="G71" s="19">
        <v>45.56</v>
      </c>
      <c r="H71" s="18">
        <v>49.7</v>
      </c>
      <c r="I71" s="19">
        <v>52.3</v>
      </c>
      <c r="J71" s="18">
        <v>36.68</v>
      </c>
      <c r="K71" s="20">
        <v>55.19</v>
      </c>
      <c r="L71" s="19">
        <v>60.18</v>
      </c>
      <c r="M71" s="18">
        <v>62.32</v>
      </c>
      <c r="N71" s="20">
        <v>65.03</v>
      </c>
      <c r="O71" s="19">
        <v>64.98</v>
      </c>
      <c r="P71" s="18">
        <v>66.67</v>
      </c>
      <c r="Q71" s="20">
        <v>66.61</v>
      </c>
      <c r="R71" s="20">
        <v>62.86</v>
      </c>
      <c r="S71" s="20">
        <v>63.72</v>
      </c>
      <c r="T71" s="20">
        <v>65.3</v>
      </c>
      <c r="U71" s="20">
        <v>64.16</v>
      </c>
      <c r="V71" s="20"/>
      <c r="W71" s="20"/>
      <c r="X71" s="20"/>
      <c r="Y71" s="20"/>
      <c r="Z71" s="20"/>
      <c r="AA71" s="20"/>
      <c r="AB71" s="20"/>
      <c r="AC71" s="20"/>
      <c r="AD71" s="20"/>
      <c r="AE71" s="21"/>
    </row>
    <row r="72" spans="2:31" ht="12" customHeight="1" thickBot="1" x14ac:dyDescent="0.2">
      <c r="B72" s="119"/>
      <c r="C72" s="123"/>
      <c r="D72" s="125"/>
      <c r="E72" s="127"/>
      <c r="F72" s="22"/>
      <c r="G72" s="23"/>
      <c r="H72" s="22"/>
      <c r="I72" s="23"/>
      <c r="J72" s="22"/>
      <c r="K72" s="24"/>
      <c r="L72" s="23" t="s">
        <v>141</v>
      </c>
      <c r="M72" s="22"/>
      <c r="N72" s="24" t="s">
        <v>159</v>
      </c>
      <c r="O72" s="23" t="s">
        <v>159</v>
      </c>
      <c r="P72" s="22" t="s">
        <v>157</v>
      </c>
      <c r="Q72" s="25" t="s">
        <v>157</v>
      </c>
      <c r="R72" s="25" t="s">
        <v>135</v>
      </c>
      <c r="S72" s="25" t="s">
        <v>159</v>
      </c>
      <c r="T72" s="25" t="s">
        <v>158</v>
      </c>
      <c r="U72" s="25" t="s">
        <v>159</v>
      </c>
      <c r="V72" s="25"/>
      <c r="W72" s="25"/>
      <c r="X72" s="25"/>
      <c r="Y72" s="25"/>
      <c r="Z72" s="25"/>
      <c r="AA72" s="25"/>
      <c r="AB72" s="25"/>
      <c r="AC72" s="25"/>
      <c r="AD72" s="25"/>
      <c r="AE72" s="26"/>
    </row>
    <row r="73" spans="2:31" ht="12" thickBot="1" x14ac:dyDescent="0.2">
      <c r="C73" s="28"/>
      <c r="D73" s="29"/>
      <c r="E73" s="30"/>
      <c r="F73" s="31"/>
      <c r="G73" s="31"/>
      <c r="H73" s="31"/>
      <c r="I73" s="31"/>
      <c r="J73" s="31"/>
      <c r="K73" s="31"/>
      <c r="L73" s="31"/>
      <c r="M73" s="31"/>
      <c r="N73" s="31"/>
      <c r="O73" s="31"/>
      <c r="P73" s="31"/>
      <c r="Q73" s="32"/>
      <c r="R73" s="32"/>
      <c r="S73" s="32"/>
      <c r="T73" s="32"/>
      <c r="U73" s="32"/>
      <c r="V73" s="32"/>
      <c r="W73" s="32"/>
      <c r="X73" s="3"/>
      <c r="Y73" s="3"/>
      <c r="Z73" s="3"/>
    </row>
    <row r="74" spans="2:31" ht="10.5" x14ac:dyDescent="0.15">
      <c r="B74" s="118">
        <v>23</v>
      </c>
      <c r="C74" s="122" t="s">
        <v>52</v>
      </c>
      <c r="D74" s="124" t="s">
        <v>53</v>
      </c>
      <c r="E74" s="126">
        <v>1997</v>
      </c>
      <c r="F74" s="18">
        <v>78.040000000000006</v>
      </c>
      <c r="G74" s="19">
        <v>87.16</v>
      </c>
      <c r="H74" s="18">
        <v>79.86</v>
      </c>
      <c r="I74" s="19">
        <v>82.64</v>
      </c>
      <c r="J74" s="18">
        <v>78.849999999999994</v>
      </c>
      <c r="K74" s="20">
        <v>79.569999999999993</v>
      </c>
      <c r="L74" s="19">
        <v>78.540000000000006</v>
      </c>
      <c r="M74" s="18">
        <v>79.88</v>
      </c>
      <c r="N74" s="20">
        <v>78.12</v>
      </c>
      <c r="O74" s="19">
        <v>80.92</v>
      </c>
      <c r="P74" s="18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20"/>
      <c r="AD74" s="20"/>
      <c r="AE74" s="21"/>
    </row>
    <row r="75" spans="2:31" ht="12" customHeight="1" thickBot="1" x14ac:dyDescent="0.2">
      <c r="B75" s="119"/>
      <c r="C75" s="123"/>
      <c r="D75" s="125"/>
      <c r="E75" s="127"/>
      <c r="F75" s="22"/>
      <c r="G75" s="23"/>
      <c r="H75" s="22" t="s">
        <v>130</v>
      </c>
      <c r="I75" s="23" t="s">
        <v>130</v>
      </c>
      <c r="J75" s="22" t="s">
        <v>131</v>
      </c>
      <c r="K75" s="24" t="s">
        <v>131</v>
      </c>
      <c r="L75" s="23" t="s">
        <v>131</v>
      </c>
      <c r="M75" s="22" t="s">
        <v>131</v>
      </c>
      <c r="N75" s="24" t="s">
        <v>157</v>
      </c>
      <c r="O75" s="23" t="s">
        <v>131</v>
      </c>
      <c r="P75" s="22"/>
      <c r="Q75" s="25"/>
      <c r="R75" s="25"/>
      <c r="S75" s="25"/>
      <c r="T75" s="25"/>
      <c r="U75" s="25"/>
      <c r="V75" s="25"/>
      <c r="W75" s="25"/>
      <c r="X75" s="25"/>
      <c r="Y75" s="25"/>
      <c r="Z75" s="25"/>
      <c r="AA75" s="25"/>
      <c r="AB75" s="25"/>
      <c r="AC75" s="25"/>
      <c r="AD75" s="25"/>
      <c r="AE75" s="26"/>
    </row>
    <row r="76" spans="2:31" ht="12" thickBot="1" x14ac:dyDescent="0.2">
      <c r="B76" s="33"/>
      <c r="C76" s="28"/>
      <c r="D76" s="29"/>
      <c r="E76" s="30"/>
      <c r="F76" s="31"/>
      <c r="G76" s="31"/>
      <c r="H76" s="31"/>
      <c r="I76" s="31"/>
      <c r="J76" s="31"/>
      <c r="K76" s="31"/>
      <c r="L76" s="31"/>
      <c r="M76" s="31"/>
      <c r="N76" s="31"/>
      <c r="O76" s="31"/>
      <c r="P76" s="31"/>
      <c r="Q76" s="31"/>
      <c r="R76" s="31"/>
      <c r="S76" s="31"/>
      <c r="T76" s="31"/>
      <c r="U76" s="31"/>
      <c r="V76" s="31"/>
      <c r="W76" s="31"/>
      <c r="X76" s="37"/>
      <c r="Y76" s="38"/>
      <c r="Z76" s="38"/>
    </row>
    <row r="77" spans="2:31" ht="10.5" x14ac:dyDescent="0.15">
      <c r="B77" s="118">
        <v>24</v>
      </c>
      <c r="C77" s="122" t="s">
        <v>54</v>
      </c>
      <c r="D77" s="124" t="s">
        <v>53</v>
      </c>
      <c r="E77" s="126">
        <v>1982</v>
      </c>
      <c r="F77" s="18"/>
      <c r="G77" s="19" t="s">
        <v>55</v>
      </c>
      <c r="H77" s="18">
        <v>66.8</v>
      </c>
      <c r="I77" s="19">
        <v>73.09</v>
      </c>
      <c r="J77" s="18">
        <v>74.180000000000007</v>
      </c>
      <c r="K77" s="20">
        <v>78.81</v>
      </c>
      <c r="L77" s="19">
        <v>80.900000000000006</v>
      </c>
      <c r="M77" s="18">
        <v>80.03</v>
      </c>
      <c r="N77" s="20">
        <v>82.45</v>
      </c>
      <c r="O77" s="19">
        <v>81.400000000000006</v>
      </c>
      <c r="P77" s="18">
        <v>81.96</v>
      </c>
      <c r="Q77" s="20">
        <v>81.430000000000007</v>
      </c>
      <c r="R77" s="20">
        <v>79.64</v>
      </c>
      <c r="S77" s="20">
        <v>81.89</v>
      </c>
      <c r="T77" s="20">
        <v>82.28</v>
      </c>
      <c r="U77" s="20">
        <v>82.4</v>
      </c>
      <c r="V77" s="20">
        <v>82.69</v>
      </c>
      <c r="W77" s="20">
        <v>79.91</v>
      </c>
      <c r="X77" s="20">
        <v>77.38</v>
      </c>
      <c r="Y77" s="20">
        <v>76.84</v>
      </c>
      <c r="Z77" s="20">
        <v>75.97</v>
      </c>
      <c r="AA77" s="20">
        <v>74.89</v>
      </c>
      <c r="AB77" s="20"/>
      <c r="AC77" s="20"/>
      <c r="AD77" s="20"/>
      <c r="AE77" s="21"/>
    </row>
    <row r="78" spans="2:31" ht="12" customHeight="1" thickBot="1" x14ac:dyDescent="0.2">
      <c r="B78" s="119"/>
      <c r="C78" s="123"/>
      <c r="D78" s="125"/>
      <c r="E78" s="127"/>
      <c r="F78" s="22"/>
      <c r="G78" s="23"/>
      <c r="H78" s="22" t="s">
        <v>140</v>
      </c>
      <c r="I78" s="23" t="s">
        <v>130</v>
      </c>
      <c r="J78" s="22" t="s">
        <v>130</v>
      </c>
      <c r="K78" s="24" t="s">
        <v>131</v>
      </c>
      <c r="L78" s="23" t="s">
        <v>131</v>
      </c>
      <c r="M78" s="22" t="s">
        <v>131</v>
      </c>
      <c r="N78" s="24" t="s">
        <v>131</v>
      </c>
      <c r="O78" s="23" t="s">
        <v>131</v>
      </c>
      <c r="P78" s="22" t="s">
        <v>131</v>
      </c>
      <c r="Q78" s="25" t="s">
        <v>131</v>
      </c>
      <c r="R78" s="25" t="s">
        <v>131</v>
      </c>
      <c r="S78" s="25" t="s">
        <v>131</v>
      </c>
      <c r="T78" s="25" t="s">
        <v>131</v>
      </c>
      <c r="U78" s="25" t="s">
        <v>131</v>
      </c>
      <c r="V78" s="25" t="s">
        <v>131</v>
      </c>
      <c r="W78" s="25" t="s">
        <v>131</v>
      </c>
      <c r="X78" s="25" t="s">
        <v>157</v>
      </c>
      <c r="Y78" s="25" t="s">
        <v>158</v>
      </c>
      <c r="Z78" s="25" t="s">
        <v>159</v>
      </c>
      <c r="AA78" s="25" t="s">
        <v>135</v>
      </c>
      <c r="AB78" s="25"/>
      <c r="AC78" s="25"/>
      <c r="AD78" s="25"/>
      <c r="AE78" s="26"/>
    </row>
    <row r="79" spans="2:31" ht="12" thickBot="1" x14ac:dyDescent="0.25">
      <c r="F79" s="31"/>
      <c r="G79" s="31"/>
      <c r="H79" s="31"/>
      <c r="I79" s="31"/>
      <c r="J79" s="31"/>
      <c r="K79" s="31"/>
      <c r="L79" s="31"/>
      <c r="M79" s="33"/>
      <c r="N79" s="33"/>
      <c r="O79" s="33"/>
      <c r="P79" s="33"/>
      <c r="Q79" s="33"/>
      <c r="R79" s="33"/>
      <c r="S79" s="33"/>
      <c r="T79" s="33"/>
      <c r="U79" s="33"/>
      <c r="V79" s="33"/>
      <c r="W79" s="33"/>
      <c r="X79" s="3"/>
      <c r="Y79" s="3"/>
      <c r="Z79" s="3"/>
      <c r="AA79" s="33"/>
    </row>
    <row r="80" spans="2:31" ht="10.5" x14ac:dyDescent="0.15">
      <c r="B80" s="118">
        <v>25</v>
      </c>
      <c r="C80" s="122" t="s">
        <v>56</v>
      </c>
      <c r="D80" s="124" t="s">
        <v>53</v>
      </c>
      <c r="E80" s="126">
        <v>1976</v>
      </c>
      <c r="F80" s="18"/>
      <c r="G80" s="19"/>
      <c r="H80" s="18"/>
      <c r="I80" s="19">
        <v>64.62</v>
      </c>
      <c r="J80" s="18">
        <v>75.319999999999993</v>
      </c>
      <c r="K80" s="20">
        <v>77.459999999999994</v>
      </c>
      <c r="L80" s="19">
        <v>78.03</v>
      </c>
      <c r="M80" s="18">
        <v>70.37</v>
      </c>
      <c r="N80" s="20">
        <v>79.849999999999994</v>
      </c>
      <c r="O80" s="19">
        <v>77.290000000000006</v>
      </c>
      <c r="P80" s="18">
        <v>79.040000000000006</v>
      </c>
      <c r="Q80" s="20">
        <v>84.32</v>
      </c>
      <c r="R80" s="20">
        <v>84.46</v>
      </c>
      <c r="S80" s="20">
        <v>81.12</v>
      </c>
      <c r="T80" s="20">
        <v>83.63</v>
      </c>
      <c r="U80" s="20">
        <v>84.51</v>
      </c>
      <c r="V80" s="20">
        <v>82.81</v>
      </c>
      <c r="W80" s="20">
        <v>77.459999999999994</v>
      </c>
      <c r="X80" s="20">
        <v>80.040000000000006</v>
      </c>
      <c r="Y80" s="20">
        <v>75.790000000000006</v>
      </c>
      <c r="Z80" s="20">
        <v>75.319999999999993</v>
      </c>
      <c r="AA80" s="20"/>
      <c r="AB80" s="20"/>
      <c r="AC80" s="20"/>
      <c r="AD80" s="20"/>
      <c r="AE80" s="21"/>
    </row>
    <row r="81" spans="2:31" ht="12" customHeight="1" thickBot="1" x14ac:dyDescent="0.2">
      <c r="B81" s="119"/>
      <c r="C81" s="123"/>
      <c r="D81" s="125"/>
      <c r="E81" s="127"/>
      <c r="F81" s="22"/>
      <c r="G81" s="23"/>
      <c r="H81" s="22"/>
      <c r="I81" s="23"/>
      <c r="J81" s="22" t="s">
        <v>159</v>
      </c>
      <c r="K81" s="24" t="s">
        <v>157</v>
      </c>
      <c r="L81" s="23" t="s">
        <v>157</v>
      </c>
      <c r="M81" s="22"/>
      <c r="N81" s="24" t="s">
        <v>131</v>
      </c>
      <c r="O81" s="23" t="s">
        <v>157</v>
      </c>
      <c r="P81" s="22" t="s">
        <v>131</v>
      </c>
      <c r="Q81" s="25" t="s">
        <v>131</v>
      </c>
      <c r="R81" s="25" t="s">
        <v>131</v>
      </c>
      <c r="S81" s="25" t="s">
        <v>131</v>
      </c>
      <c r="T81" s="25" t="s">
        <v>131</v>
      </c>
      <c r="U81" s="25" t="s">
        <v>131</v>
      </c>
      <c r="V81" s="25" t="s">
        <v>131</v>
      </c>
      <c r="W81" s="25" t="s">
        <v>157</v>
      </c>
      <c r="X81" s="25" t="s">
        <v>131</v>
      </c>
      <c r="Y81" s="25" t="s">
        <v>159</v>
      </c>
      <c r="Z81" s="25" t="s">
        <v>159</v>
      </c>
      <c r="AA81" s="25"/>
      <c r="AB81" s="25"/>
      <c r="AC81" s="25"/>
      <c r="AD81" s="25"/>
      <c r="AE81" s="26"/>
    </row>
    <row r="82" spans="2:31" ht="12" thickBot="1" x14ac:dyDescent="0.2">
      <c r="B82" s="27"/>
      <c r="C82" s="34"/>
      <c r="D82" s="16"/>
      <c r="E82" s="35"/>
      <c r="F82" s="31"/>
      <c r="G82" s="31"/>
      <c r="H82" s="31"/>
      <c r="I82" s="36"/>
      <c r="J82" s="36"/>
      <c r="K82" s="31"/>
      <c r="L82" s="31"/>
      <c r="M82" s="31"/>
      <c r="N82" s="31"/>
      <c r="O82" s="31"/>
      <c r="P82" s="31"/>
      <c r="Q82" s="31"/>
      <c r="R82" s="31"/>
      <c r="S82" s="31"/>
      <c r="T82" s="31"/>
      <c r="U82" s="31"/>
      <c r="V82" s="31"/>
      <c r="W82" s="31"/>
      <c r="X82" s="37"/>
      <c r="Y82" s="38"/>
      <c r="Z82" s="38"/>
    </row>
    <row r="83" spans="2:31" ht="10.5" x14ac:dyDescent="0.15">
      <c r="B83" s="118">
        <v>26</v>
      </c>
      <c r="C83" s="122" t="s">
        <v>57</v>
      </c>
      <c r="D83" s="124" t="s">
        <v>53</v>
      </c>
      <c r="E83" s="126">
        <v>1989</v>
      </c>
      <c r="F83" s="18">
        <v>64.650000000000006</v>
      </c>
      <c r="G83" s="19">
        <v>75.31</v>
      </c>
      <c r="H83" s="18">
        <v>64.650000000000006</v>
      </c>
      <c r="I83" s="19">
        <v>75.31</v>
      </c>
      <c r="J83" s="18">
        <v>78.540000000000006</v>
      </c>
      <c r="K83" s="20">
        <v>81.39</v>
      </c>
      <c r="L83" s="19">
        <v>82.27</v>
      </c>
      <c r="M83" s="18">
        <v>83.48</v>
      </c>
      <c r="N83" s="20">
        <v>83.93</v>
      </c>
      <c r="O83" s="19">
        <v>82.47</v>
      </c>
      <c r="P83" s="18">
        <v>83.44</v>
      </c>
      <c r="Q83" s="20">
        <v>81.14</v>
      </c>
      <c r="R83" s="20">
        <v>80.88</v>
      </c>
      <c r="S83" s="20">
        <v>79.81</v>
      </c>
      <c r="T83" s="20"/>
      <c r="U83" s="20"/>
      <c r="V83" s="20"/>
      <c r="W83" s="20"/>
      <c r="X83" s="20"/>
      <c r="Y83" s="20"/>
      <c r="Z83" s="20"/>
      <c r="AA83" s="20"/>
      <c r="AB83" s="20"/>
      <c r="AC83" s="20"/>
      <c r="AD83" s="20"/>
      <c r="AE83" s="21"/>
    </row>
    <row r="84" spans="2:31" ht="12" customHeight="1" thickBot="1" x14ac:dyDescent="0.2">
      <c r="B84" s="119"/>
      <c r="C84" s="123"/>
      <c r="D84" s="125"/>
      <c r="E84" s="127"/>
      <c r="F84" s="22"/>
      <c r="G84" s="23"/>
      <c r="H84" s="22"/>
      <c r="I84" s="23" t="s">
        <v>132</v>
      </c>
      <c r="J84" s="22" t="s">
        <v>131</v>
      </c>
      <c r="K84" s="24" t="s">
        <v>131</v>
      </c>
      <c r="L84" s="23" t="s">
        <v>131</v>
      </c>
      <c r="M84" s="22" t="s">
        <v>131</v>
      </c>
      <c r="N84" s="24" t="s">
        <v>131</v>
      </c>
      <c r="O84" s="23" t="s">
        <v>131</v>
      </c>
      <c r="P84" s="22" t="s">
        <v>131</v>
      </c>
      <c r="Q84" s="25" t="s">
        <v>131</v>
      </c>
      <c r="R84" s="25" t="s">
        <v>131</v>
      </c>
      <c r="S84" s="25" t="s">
        <v>131</v>
      </c>
      <c r="T84" s="25"/>
      <c r="U84" s="25"/>
      <c r="V84" s="25"/>
      <c r="W84" s="25"/>
      <c r="X84" s="25"/>
      <c r="Y84" s="25"/>
      <c r="Z84" s="25"/>
      <c r="AA84" s="25"/>
      <c r="AB84" s="25"/>
      <c r="AC84" s="25"/>
      <c r="AD84" s="25"/>
      <c r="AE84" s="26"/>
    </row>
    <row r="85" spans="2:31" ht="12" thickBot="1" x14ac:dyDescent="0.2">
      <c r="B85" s="27"/>
      <c r="C85" s="28"/>
      <c r="D85" s="29"/>
      <c r="E85" s="30"/>
      <c r="F85" s="31"/>
      <c r="G85" s="31"/>
      <c r="H85" s="31"/>
      <c r="I85" s="31"/>
      <c r="J85" s="31"/>
      <c r="K85" s="31"/>
      <c r="L85" s="31"/>
      <c r="M85" s="31"/>
      <c r="N85" s="31"/>
      <c r="O85" s="31"/>
      <c r="P85" s="31"/>
      <c r="Q85" s="32"/>
      <c r="R85" s="32"/>
      <c r="S85" s="32"/>
      <c r="T85" s="32"/>
      <c r="U85" s="32"/>
      <c r="V85" s="32"/>
      <c r="W85" s="32"/>
      <c r="X85" s="3"/>
      <c r="Y85" s="3"/>
      <c r="Z85" s="3"/>
    </row>
    <row r="86" spans="2:31" ht="10.5" x14ac:dyDescent="0.15">
      <c r="B86" s="118">
        <v>27</v>
      </c>
      <c r="C86" s="122" t="s">
        <v>58</v>
      </c>
      <c r="D86" s="124" t="s">
        <v>53</v>
      </c>
      <c r="E86" s="126">
        <v>1993</v>
      </c>
      <c r="F86" s="18"/>
      <c r="G86" s="19">
        <v>66.790000000000006</v>
      </c>
      <c r="H86" s="18">
        <v>64.790000000000006</v>
      </c>
      <c r="I86" s="19">
        <v>73.760000000000005</v>
      </c>
      <c r="J86" s="18">
        <v>71.599999999999994</v>
      </c>
      <c r="K86" s="20">
        <v>74.38</v>
      </c>
      <c r="L86" s="19">
        <v>77.55</v>
      </c>
      <c r="M86" s="18">
        <v>76.930000000000007</v>
      </c>
      <c r="N86" s="20">
        <v>77.510000000000005</v>
      </c>
      <c r="O86" s="19">
        <v>80.260000000000005</v>
      </c>
      <c r="P86" s="18">
        <v>78.39</v>
      </c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  <c r="AC86" s="20"/>
      <c r="AD86" s="20"/>
      <c r="AE86" s="21"/>
    </row>
    <row r="87" spans="2:31" ht="12" customHeight="1" thickBot="1" x14ac:dyDescent="0.2">
      <c r="B87" s="119"/>
      <c r="C87" s="123"/>
      <c r="D87" s="125"/>
      <c r="E87" s="127"/>
      <c r="F87" s="22"/>
      <c r="G87" s="23"/>
      <c r="H87" s="22"/>
      <c r="I87" s="23" t="s">
        <v>139</v>
      </c>
      <c r="J87" s="22" t="s">
        <v>134</v>
      </c>
      <c r="K87" s="24" t="s">
        <v>130</v>
      </c>
      <c r="L87" s="23" t="s">
        <v>157</v>
      </c>
      <c r="M87" s="22" t="s">
        <v>158</v>
      </c>
      <c r="N87" s="24" t="s">
        <v>157</v>
      </c>
      <c r="O87" s="23" t="s">
        <v>131</v>
      </c>
      <c r="P87" s="22" t="s">
        <v>131</v>
      </c>
      <c r="Q87" s="25"/>
      <c r="R87" s="25"/>
      <c r="S87" s="25"/>
      <c r="T87" s="25"/>
      <c r="U87" s="25"/>
      <c r="V87" s="25"/>
      <c r="W87" s="25"/>
      <c r="X87" s="25"/>
      <c r="Y87" s="25"/>
      <c r="Z87" s="25"/>
      <c r="AA87" s="25"/>
      <c r="AB87" s="25"/>
      <c r="AC87" s="25"/>
      <c r="AD87" s="25"/>
      <c r="AE87" s="26"/>
    </row>
    <row r="88" spans="2:31" ht="12" thickBot="1" x14ac:dyDescent="0.2">
      <c r="B88" s="27"/>
      <c r="C88" s="28"/>
      <c r="D88" s="29"/>
      <c r="E88" s="30"/>
      <c r="F88" s="31"/>
      <c r="G88" s="31"/>
      <c r="H88" s="31"/>
      <c r="I88" s="31"/>
      <c r="J88" s="31"/>
      <c r="K88" s="31"/>
      <c r="L88" s="31"/>
      <c r="M88" s="31"/>
      <c r="N88" s="31"/>
      <c r="O88" s="31"/>
      <c r="P88" s="31"/>
      <c r="Q88" s="31"/>
      <c r="R88" s="31"/>
      <c r="S88" s="31"/>
      <c r="T88" s="31"/>
      <c r="U88" s="31"/>
      <c r="V88" s="31"/>
      <c r="W88" s="31"/>
      <c r="X88" s="37"/>
      <c r="Y88" s="38"/>
      <c r="Z88" s="38"/>
    </row>
    <row r="89" spans="2:31" ht="10.5" x14ac:dyDescent="0.15">
      <c r="B89" s="120">
        <v>28</v>
      </c>
      <c r="C89" s="122" t="s">
        <v>59</v>
      </c>
      <c r="D89" s="124" t="s">
        <v>53</v>
      </c>
      <c r="E89" s="126">
        <v>1994</v>
      </c>
      <c r="F89" s="18">
        <v>70.040000000000006</v>
      </c>
      <c r="G89" s="19">
        <v>77.900000000000006</v>
      </c>
      <c r="H89" s="18">
        <v>79.39</v>
      </c>
      <c r="I89" s="19">
        <v>80.7</v>
      </c>
      <c r="J89" s="18">
        <v>71.34</v>
      </c>
      <c r="K89" s="20">
        <v>76.8</v>
      </c>
      <c r="L89" s="19">
        <v>75.39</v>
      </c>
      <c r="M89" s="18">
        <v>79.319999999999993</v>
      </c>
      <c r="N89" s="20">
        <v>79.099999999999994</v>
      </c>
      <c r="O89" s="19">
        <v>76.5</v>
      </c>
      <c r="P89" s="18">
        <v>77.510000000000005</v>
      </c>
      <c r="Q89" s="20"/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  <c r="AC89" s="20"/>
      <c r="AD89" s="20"/>
      <c r="AE89" s="21"/>
    </row>
    <row r="90" spans="2:31" ht="12" customHeight="1" thickBot="1" x14ac:dyDescent="0.2">
      <c r="B90" s="121"/>
      <c r="C90" s="123"/>
      <c r="D90" s="125"/>
      <c r="E90" s="127"/>
      <c r="F90" s="22"/>
      <c r="G90" s="23"/>
      <c r="H90" s="22" t="s">
        <v>130</v>
      </c>
      <c r="I90" s="23" t="s">
        <v>130</v>
      </c>
      <c r="J90" s="22" t="s">
        <v>134</v>
      </c>
      <c r="K90" s="24" t="s">
        <v>158</v>
      </c>
      <c r="L90" s="23" t="s">
        <v>159</v>
      </c>
      <c r="M90" s="22" t="s">
        <v>131</v>
      </c>
      <c r="N90" s="24" t="s">
        <v>131</v>
      </c>
      <c r="O90" s="23" t="s">
        <v>158</v>
      </c>
      <c r="P90" s="22" t="s">
        <v>157</v>
      </c>
      <c r="Q90" s="25"/>
      <c r="R90" s="25"/>
      <c r="S90" s="25"/>
      <c r="T90" s="25"/>
      <c r="U90" s="25"/>
      <c r="V90" s="25"/>
      <c r="W90" s="25"/>
      <c r="X90" s="25"/>
      <c r="Y90" s="25"/>
      <c r="Z90" s="25"/>
      <c r="AA90" s="25"/>
      <c r="AB90" s="25"/>
      <c r="AC90" s="25"/>
      <c r="AD90" s="25"/>
      <c r="AE90" s="26"/>
    </row>
    <row r="91" spans="2:31" ht="12" thickBot="1" x14ac:dyDescent="0.2">
      <c r="B91" s="39"/>
      <c r="C91" s="28"/>
      <c r="D91" s="29"/>
      <c r="E91" s="30"/>
      <c r="F91" s="31"/>
      <c r="G91" s="31"/>
      <c r="H91" s="31"/>
      <c r="I91" s="31"/>
      <c r="J91" s="31"/>
      <c r="K91" s="31"/>
      <c r="L91" s="31"/>
      <c r="M91" s="31"/>
      <c r="N91" s="31"/>
      <c r="O91" s="31"/>
      <c r="P91" s="31"/>
      <c r="Q91" s="32"/>
      <c r="R91" s="32"/>
      <c r="S91" s="32"/>
      <c r="T91" s="32"/>
      <c r="U91" s="32"/>
      <c r="V91" s="32"/>
      <c r="W91" s="32"/>
      <c r="X91" s="3"/>
      <c r="Y91" s="3"/>
      <c r="Z91" s="3"/>
    </row>
    <row r="92" spans="2:31" ht="10.5" x14ac:dyDescent="0.15">
      <c r="B92" s="118">
        <v>29</v>
      </c>
      <c r="C92" s="122" t="s">
        <v>60</v>
      </c>
      <c r="D92" s="124" t="s">
        <v>53</v>
      </c>
      <c r="E92" s="126">
        <v>1992</v>
      </c>
      <c r="F92" s="18"/>
      <c r="G92" s="19">
        <v>60.4</v>
      </c>
      <c r="H92" s="18">
        <v>73.37</v>
      </c>
      <c r="I92" s="19">
        <v>76.599999999999994</v>
      </c>
      <c r="J92" s="18">
        <v>75.2</v>
      </c>
      <c r="K92" s="20">
        <v>74.41</v>
      </c>
      <c r="L92" s="19">
        <v>78.27</v>
      </c>
      <c r="M92" s="18">
        <v>78.72</v>
      </c>
      <c r="N92" s="20">
        <v>78.48</v>
      </c>
      <c r="O92" s="19">
        <v>77.7</v>
      </c>
      <c r="P92" s="18">
        <v>76.81</v>
      </c>
      <c r="Q92" s="20">
        <v>78.2</v>
      </c>
      <c r="R92" s="20">
        <v>75.7</v>
      </c>
      <c r="S92" s="20">
        <v>76.239999999999995</v>
      </c>
      <c r="T92" s="20"/>
      <c r="U92" s="20"/>
      <c r="V92" s="20"/>
      <c r="W92" s="20"/>
      <c r="X92" s="20"/>
      <c r="Y92" s="20"/>
      <c r="Z92" s="20"/>
      <c r="AA92" s="20"/>
      <c r="AB92" s="20"/>
      <c r="AC92" s="20"/>
      <c r="AD92" s="20"/>
      <c r="AE92" s="21"/>
    </row>
    <row r="93" spans="2:31" ht="12" customHeight="1" thickBot="1" x14ac:dyDescent="0.2">
      <c r="B93" s="119"/>
      <c r="C93" s="123"/>
      <c r="D93" s="125"/>
      <c r="E93" s="127"/>
      <c r="F93" s="22"/>
      <c r="G93" s="23"/>
      <c r="H93" s="22" t="s">
        <v>140</v>
      </c>
      <c r="I93" s="23" t="s">
        <v>134</v>
      </c>
      <c r="J93" s="22" t="s">
        <v>159</v>
      </c>
      <c r="K93" s="24" t="s">
        <v>130</v>
      </c>
      <c r="L93" s="23" t="s">
        <v>131</v>
      </c>
      <c r="M93" s="22" t="s">
        <v>131</v>
      </c>
      <c r="N93" s="24" t="s">
        <v>131</v>
      </c>
      <c r="O93" s="23" t="s">
        <v>157</v>
      </c>
      <c r="P93" s="22" t="s">
        <v>158</v>
      </c>
      <c r="Q93" s="25" t="s">
        <v>131</v>
      </c>
      <c r="R93" s="25" t="s">
        <v>159</v>
      </c>
      <c r="S93" s="25" t="s">
        <v>158</v>
      </c>
      <c r="T93" s="25"/>
      <c r="U93" s="25"/>
      <c r="V93" s="25"/>
      <c r="W93" s="25"/>
      <c r="X93" s="25"/>
      <c r="Y93" s="25"/>
      <c r="Z93" s="25"/>
      <c r="AA93" s="25"/>
      <c r="AB93" s="25"/>
      <c r="AC93" s="25"/>
      <c r="AD93" s="25"/>
      <c r="AE93" s="26"/>
    </row>
    <row r="94" spans="2:31" ht="12" thickBot="1" x14ac:dyDescent="0.2">
      <c r="B94" s="33"/>
      <c r="C94" s="34"/>
      <c r="D94" s="16"/>
      <c r="E94" s="35"/>
      <c r="F94" s="31"/>
      <c r="G94" s="31"/>
      <c r="H94" s="31"/>
      <c r="I94" s="36"/>
      <c r="J94" s="36"/>
      <c r="K94" s="31"/>
      <c r="L94" s="31"/>
      <c r="M94" s="31"/>
      <c r="N94" s="31"/>
      <c r="O94" s="31"/>
      <c r="P94" s="31"/>
      <c r="Q94" s="31"/>
      <c r="R94" s="31"/>
      <c r="S94" s="31"/>
      <c r="T94" s="31"/>
      <c r="U94" s="31"/>
      <c r="V94" s="31"/>
      <c r="W94" s="31"/>
      <c r="X94" s="37"/>
      <c r="Y94" s="38"/>
      <c r="Z94" s="38"/>
    </row>
    <row r="95" spans="2:31" ht="10.5" x14ac:dyDescent="0.15">
      <c r="B95" s="118">
        <v>30</v>
      </c>
      <c r="C95" s="122" t="s">
        <v>61</v>
      </c>
      <c r="D95" s="124" t="s">
        <v>53</v>
      </c>
      <c r="E95" s="126">
        <v>1987</v>
      </c>
      <c r="F95" s="18"/>
      <c r="G95" s="19"/>
      <c r="H95" s="18">
        <v>74.38</v>
      </c>
      <c r="I95" s="19">
        <v>77.06</v>
      </c>
      <c r="J95" s="18">
        <v>72.17</v>
      </c>
      <c r="K95" s="20">
        <v>72.66</v>
      </c>
      <c r="L95" s="19">
        <v>71.78</v>
      </c>
      <c r="M95" s="18">
        <v>74.83</v>
      </c>
      <c r="N95" s="20">
        <v>75.84</v>
      </c>
      <c r="O95" s="19">
        <v>77.430000000000007</v>
      </c>
      <c r="P95" s="18">
        <v>78.73</v>
      </c>
      <c r="Q95" s="20">
        <v>79.16</v>
      </c>
      <c r="R95" s="20">
        <v>77.63</v>
      </c>
      <c r="S95" s="20">
        <v>77.48</v>
      </c>
      <c r="T95" s="20">
        <v>77.92</v>
      </c>
      <c r="U95" s="20">
        <v>77</v>
      </c>
      <c r="V95" s="20">
        <v>77.150000000000006</v>
      </c>
      <c r="W95" s="20">
        <v>76.47</v>
      </c>
      <c r="X95" s="20"/>
      <c r="Y95" s="20"/>
      <c r="Z95" s="20"/>
      <c r="AA95" s="20"/>
      <c r="AB95" s="20"/>
      <c r="AC95" s="20"/>
      <c r="AD95" s="20"/>
      <c r="AE95" s="21"/>
    </row>
    <row r="96" spans="2:31" ht="12" customHeight="1" thickBot="1" x14ac:dyDescent="0.2">
      <c r="B96" s="119"/>
      <c r="C96" s="123"/>
      <c r="D96" s="125"/>
      <c r="E96" s="127"/>
      <c r="F96" s="22"/>
      <c r="G96" s="23"/>
      <c r="H96" s="22" t="s">
        <v>139</v>
      </c>
      <c r="I96" s="23" t="s">
        <v>134</v>
      </c>
      <c r="J96" s="22" t="s">
        <v>134</v>
      </c>
      <c r="K96" s="24" t="s">
        <v>134</v>
      </c>
      <c r="L96" s="23" t="s">
        <v>141</v>
      </c>
      <c r="M96" s="22" t="s">
        <v>159</v>
      </c>
      <c r="N96" s="24" t="s">
        <v>159</v>
      </c>
      <c r="O96" s="23" t="s">
        <v>157</v>
      </c>
      <c r="P96" s="22" t="s">
        <v>131</v>
      </c>
      <c r="Q96" s="25" t="s">
        <v>131</v>
      </c>
      <c r="R96" s="25" t="s">
        <v>157</v>
      </c>
      <c r="S96" s="25" t="s">
        <v>157</v>
      </c>
      <c r="T96" s="25" t="s">
        <v>157</v>
      </c>
      <c r="U96" s="25" t="s">
        <v>158</v>
      </c>
      <c r="V96" s="25" t="s">
        <v>158</v>
      </c>
      <c r="W96" s="25" t="s">
        <v>158</v>
      </c>
      <c r="X96" s="25"/>
      <c r="Y96" s="25"/>
      <c r="Z96" s="25"/>
      <c r="AA96" s="25"/>
      <c r="AB96" s="25"/>
      <c r="AC96" s="25"/>
      <c r="AD96" s="25"/>
      <c r="AE96" s="26"/>
    </row>
    <row r="97" spans="2:31" ht="12" thickBot="1" x14ac:dyDescent="0.25"/>
    <row r="98" spans="2:31" ht="10.5" x14ac:dyDescent="0.15">
      <c r="B98" s="118">
        <v>31</v>
      </c>
      <c r="C98" s="122" t="s">
        <v>62</v>
      </c>
      <c r="D98" s="124" t="s">
        <v>53</v>
      </c>
      <c r="E98" s="126">
        <v>1992</v>
      </c>
      <c r="F98" s="42"/>
      <c r="G98" s="41"/>
      <c r="H98" s="18">
        <v>72.459999999999994</v>
      </c>
      <c r="I98" s="19">
        <v>82.84</v>
      </c>
      <c r="J98" s="18">
        <v>78.28</v>
      </c>
      <c r="K98" s="20">
        <v>76.97</v>
      </c>
      <c r="L98" s="19">
        <v>78.58</v>
      </c>
      <c r="M98" s="18"/>
      <c r="N98" s="20">
        <v>76.099999999999994</v>
      </c>
      <c r="O98" s="19">
        <v>77.87</v>
      </c>
      <c r="P98" s="18">
        <v>76.98</v>
      </c>
      <c r="Q98" s="20">
        <v>78.19</v>
      </c>
      <c r="R98" s="20">
        <v>76.42</v>
      </c>
      <c r="S98" s="43"/>
      <c r="T98" s="43"/>
      <c r="U98" s="43"/>
      <c r="V98" s="43"/>
      <c r="W98" s="43"/>
      <c r="X98" s="43"/>
      <c r="Y98" s="43"/>
      <c r="Z98" s="43"/>
      <c r="AA98" s="43"/>
      <c r="AB98" s="43"/>
      <c r="AC98" s="43"/>
      <c r="AD98" s="43"/>
      <c r="AE98" s="21"/>
    </row>
    <row r="99" spans="2:31" ht="12" customHeight="1" thickBot="1" x14ac:dyDescent="0.2">
      <c r="B99" s="119"/>
      <c r="C99" s="123"/>
      <c r="D99" s="125"/>
      <c r="E99" s="127"/>
      <c r="F99" s="22"/>
      <c r="G99" s="23"/>
      <c r="H99" s="22" t="s">
        <v>140</v>
      </c>
      <c r="I99" s="23" t="s">
        <v>130</v>
      </c>
      <c r="J99" s="22" t="s">
        <v>131</v>
      </c>
      <c r="K99" s="24" t="s">
        <v>158</v>
      </c>
      <c r="L99" s="23" t="s">
        <v>131</v>
      </c>
      <c r="M99" s="22"/>
      <c r="N99" s="24" t="s">
        <v>159</v>
      </c>
      <c r="O99" s="23" t="s">
        <v>157</v>
      </c>
      <c r="P99" s="22" t="s">
        <v>158</v>
      </c>
      <c r="Q99" s="25" t="s">
        <v>131</v>
      </c>
      <c r="R99" s="25" t="s">
        <v>158</v>
      </c>
      <c r="S99" s="25"/>
      <c r="T99" s="25"/>
      <c r="U99" s="25"/>
      <c r="V99" s="25"/>
      <c r="W99" s="25"/>
      <c r="X99" s="25"/>
      <c r="Y99" s="25"/>
      <c r="Z99" s="25"/>
      <c r="AA99" s="25"/>
      <c r="AB99" s="25"/>
      <c r="AC99" s="25"/>
      <c r="AD99" s="25"/>
      <c r="AE99" s="26"/>
    </row>
    <row r="100" spans="2:31" ht="12" thickBot="1" x14ac:dyDescent="0.25"/>
    <row r="101" spans="2:31" ht="10.5" x14ac:dyDescent="0.15">
      <c r="B101" s="118">
        <v>32</v>
      </c>
      <c r="C101" s="122" t="s">
        <v>63</v>
      </c>
      <c r="D101" s="124" t="s">
        <v>53</v>
      </c>
      <c r="E101" s="126">
        <v>1991</v>
      </c>
      <c r="F101" s="18"/>
      <c r="G101" s="19">
        <v>69.25</v>
      </c>
      <c r="H101" s="18">
        <v>74.77</v>
      </c>
      <c r="I101" s="19">
        <v>72.19</v>
      </c>
      <c r="J101" s="18">
        <v>75.31</v>
      </c>
      <c r="K101" s="20">
        <v>76.209999999999994</v>
      </c>
      <c r="L101" s="19">
        <v>76.709999999999994</v>
      </c>
      <c r="M101" s="18">
        <v>75.03</v>
      </c>
      <c r="N101" s="20">
        <v>74.760000000000005</v>
      </c>
      <c r="O101" s="19">
        <v>76.37</v>
      </c>
      <c r="P101" s="18">
        <v>76.63</v>
      </c>
      <c r="Q101" s="20">
        <v>76.099999999999994</v>
      </c>
      <c r="R101" s="20">
        <v>79.38</v>
      </c>
      <c r="S101" s="20">
        <v>77.52</v>
      </c>
      <c r="T101" s="20">
        <v>76.87</v>
      </c>
      <c r="U101" s="20"/>
      <c r="V101" s="20"/>
      <c r="W101" s="20"/>
      <c r="X101" s="20"/>
      <c r="Y101" s="20"/>
      <c r="Z101" s="20"/>
      <c r="AA101" s="20"/>
      <c r="AB101" s="20"/>
      <c r="AC101" s="20"/>
      <c r="AD101" s="20"/>
      <c r="AE101" s="21"/>
    </row>
    <row r="102" spans="2:31" ht="12" customHeight="1" thickBot="1" x14ac:dyDescent="0.2">
      <c r="B102" s="119"/>
      <c r="C102" s="123"/>
      <c r="D102" s="125"/>
      <c r="E102" s="127"/>
      <c r="F102" s="22"/>
      <c r="G102" s="23"/>
      <c r="H102" s="22" t="s">
        <v>139</v>
      </c>
      <c r="I102" s="23" t="s">
        <v>159</v>
      </c>
      <c r="J102" s="22" t="s">
        <v>159</v>
      </c>
      <c r="K102" s="24" t="s">
        <v>158</v>
      </c>
      <c r="L102" s="23" t="s">
        <v>158</v>
      </c>
      <c r="M102" s="22" t="s">
        <v>159</v>
      </c>
      <c r="N102" s="24" t="s">
        <v>159</v>
      </c>
      <c r="O102" s="23" t="s">
        <v>158</v>
      </c>
      <c r="P102" s="22" t="s">
        <v>158</v>
      </c>
      <c r="Q102" s="25" t="s">
        <v>159</v>
      </c>
      <c r="R102" s="25" t="s">
        <v>131</v>
      </c>
      <c r="S102" s="25" t="s">
        <v>157</v>
      </c>
      <c r="T102" s="25" t="s">
        <v>158</v>
      </c>
      <c r="U102" s="25"/>
      <c r="V102" s="25"/>
      <c r="W102" s="25"/>
      <c r="X102" s="25"/>
      <c r="Y102" s="25"/>
      <c r="Z102" s="25"/>
      <c r="AA102" s="25"/>
      <c r="AB102" s="25"/>
      <c r="AC102" s="25"/>
      <c r="AD102" s="25"/>
      <c r="AE102" s="26"/>
    </row>
    <row r="103" spans="2:31" ht="12" thickBot="1" x14ac:dyDescent="0.25">
      <c r="F103" s="31"/>
      <c r="G103" s="31"/>
      <c r="H103" s="31"/>
      <c r="I103" s="31"/>
      <c r="J103" s="31"/>
      <c r="K103" s="31"/>
      <c r="L103" s="31"/>
      <c r="M103" s="31"/>
      <c r="N103" s="31"/>
      <c r="O103" s="31"/>
      <c r="P103" s="31"/>
      <c r="Q103" s="31"/>
      <c r="R103" s="31"/>
      <c r="S103" s="31"/>
      <c r="T103" s="31"/>
      <c r="U103" s="31"/>
      <c r="V103" s="31"/>
      <c r="W103" s="31"/>
      <c r="X103" s="3"/>
      <c r="Y103" s="3"/>
      <c r="Z103" s="3"/>
    </row>
    <row r="104" spans="2:31" ht="10.5" x14ac:dyDescent="0.15">
      <c r="B104" s="118">
        <v>33</v>
      </c>
      <c r="C104" s="122" t="s">
        <v>64</v>
      </c>
      <c r="D104" s="124" t="s">
        <v>53</v>
      </c>
      <c r="E104" s="126">
        <v>1985</v>
      </c>
      <c r="F104" s="18"/>
      <c r="G104" s="19"/>
      <c r="H104" s="18"/>
      <c r="I104" s="19"/>
      <c r="J104" s="18">
        <v>70.23</v>
      </c>
      <c r="K104" s="20">
        <v>71.95</v>
      </c>
      <c r="L104" s="19">
        <v>73.44</v>
      </c>
      <c r="M104" s="18">
        <v>75.540000000000006</v>
      </c>
      <c r="N104" s="20">
        <v>76.599999999999994</v>
      </c>
      <c r="O104" s="19">
        <v>76.62</v>
      </c>
      <c r="P104" s="18">
        <v>78.33</v>
      </c>
      <c r="Q104" s="20">
        <v>78.91</v>
      </c>
      <c r="R104" s="20">
        <v>77.38</v>
      </c>
      <c r="S104" s="20">
        <v>77.86</v>
      </c>
      <c r="T104" s="20">
        <v>75.290000000000006</v>
      </c>
      <c r="U104" s="20">
        <v>77.78</v>
      </c>
      <c r="V104" s="20">
        <v>77.5</v>
      </c>
      <c r="W104" s="20">
        <v>75.61</v>
      </c>
      <c r="X104" s="20">
        <v>75.63</v>
      </c>
      <c r="Y104" s="20">
        <v>77.31</v>
      </c>
      <c r="Z104" s="20">
        <v>72.67</v>
      </c>
      <c r="AA104" s="20"/>
      <c r="AB104" s="20"/>
      <c r="AC104" s="20"/>
      <c r="AD104" s="20"/>
      <c r="AE104" s="21"/>
    </row>
    <row r="105" spans="2:31" ht="12" customHeight="1" thickBot="1" x14ac:dyDescent="0.2">
      <c r="B105" s="119"/>
      <c r="C105" s="123"/>
      <c r="D105" s="125"/>
      <c r="E105" s="127"/>
      <c r="F105" s="22"/>
      <c r="G105" s="23"/>
      <c r="H105" s="22"/>
      <c r="I105" s="23"/>
      <c r="J105" s="22" t="s">
        <v>132</v>
      </c>
      <c r="K105" s="24" t="s">
        <v>134</v>
      </c>
      <c r="L105" s="23" t="s">
        <v>130</v>
      </c>
      <c r="M105" s="22" t="s">
        <v>159</v>
      </c>
      <c r="N105" s="24" t="s">
        <v>158</v>
      </c>
      <c r="O105" s="23" t="s">
        <v>158</v>
      </c>
      <c r="P105" s="22" t="s">
        <v>131</v>
      </c>
      <c r="Q105" s="25" t="s">
        <v>131</v>
      </c>
      <c r="R105" s="25" t="s">
        <v>157</v>
      </c>
      <c r="S105" s="25" t="s">
        <v>157</v>
      </c>
      <c r="T105" s="25" t="s">
        <v>159</v>
      </c>
      <c r="U105" s="25" t="s">
        <v>157</v>
      </c>
      <c r="V105" s="25" t="s">
        <v>157</v>
      </c>
      <c r="W105" s="25" t="s">
        <v>159</v>
      </c>
      <c r="X105" s="25" t="s">
        <v>159</v>
      </c>
      <c r="Y105" s="25" t="s">
        <v>157</v>
      </c>
      <c r="Z105" s="25"/>
      <c r="AA105" s="25"/>
      <c r="AB105" s="25"/>
      <c r="AC105" s="25"/>
      <c r="AD105" s="25"/>
      <c r="AE105" s="26"/>
    </row>
    <row r="106" spans="2:31" ht="12" thickBot="1" x14ac:dyDescent="0.2">
      <c r="B106" s="27"/>
      <c r="C106" s="34"/>
      <c r="D106" s="16"/>
      <c r="E106" s="35"/>
      <c r="F106" s="31"/>
      <c r="G106" s="31"/>
      <c r="H106" s="31"/>
      <c r="I106" s="36"/>
      <c r="J106" s="36"/>
      <c r="K106" s="31"/>
      <c r="L106" s="31"/>
      <c r="M106" s="31"/>
      <c r="N106" s="31"/>
      <c r="O106" s="31"/>
      <c r="P106" s="31"/>
      <c r="Q106" s="31"/>
      <c r="R106" s="31"/>
      <c r="S106" s="31"/>
      <c r="T106" s="31"/>
      <c r="U106" s="31"/>
      <c r="V106" s="31"/>
      <c r="W106" s="31"/>
      <c r="X106" s="37"/>
      <c r="Y106" s="38"/>
      <c r="Z106" s="38"/>
    </row>
    <row r="107" spans="2:31" ht="10.5" x14ac:dyDescent="0.15">
      <c r="B107" s="118">
        <v>34</v>
      </c>
      <c r="C107" s="122" t="s">
        <v>65</v>
      </c>
      <c r="D107" s="124" t="s">
        <v>53</v>
      </c>
      <c r="E107" s="126">
        <v>1989</v>
      </c>
      <c r="F107" s="18"/>
      <c r="G107" s="19"/>
      <c r="H107" s="18"/>
      <c r="I107" s="19"/>
      <c r="J107" s="18">
        <v>64.41</v>
      </c>
      <c r="K107" s="20">
        <v>69.59</v>
      </c>
      <c r="L107" s="19">
        <v>72.72</v>
      </c>
      <c r="M107" s="18">
        <v>72.52</v>
      </c>
      <c r="N107" s="20">
        <v>75.87</v>
      </c>
      <c r="O107" s="19">
        <v>76.14</v>
      </c>
      <c r="P107" s="18">
        <v>78.709999999999994</v>
      </c>
      <c r="Q107" s="20">
        <v>78.36</v>
      </c>
      <c r="R107" s="20">
        <v>80.47</v>
      </c>
      <c r="S107" s="20">
        <v>81.849999999999994</v>
      </c>
      <c r="T107" s="20">
        <v>81.739999999999995</v>
      </c>
      <c r="U107" s="20">
        <v>80.28</v>
      </c>
      <c r="V107" s="20"/>
      <c r="W107" s="20"/>
      <c r="X107" s="20"/>
      <c r="Y107" s="20"/>
      <c r="Z107" s="20"/>
      <c r="AA107" s="20"/>
      <c r="AB107" s="20"/>
      <c r="AC107" s="20"/>
      <c r="AD107" s="20"/>
      <c r="AE107" s="21"/>
    </row>
    <row r="108" spans="2:31" ht="12" customHeight="1" thickBot="1" x14ac:dyDescent="0.2">
      <c r="B108" s="119"/>
      <c r="C108" s="123"/>
      <c r="D108" s="125"/>
      <c r="E108" s="127"/>
      <c r="F108" s="22"/>
      <c r="G108" s="23"/>
      <c r="H108" s="22"/>
      <c r="I108" s="23"/>
      <c r="J108" s="22"/>
      <c r="K108" s="24" t="s">
        <v>137</v>
      </c>
      <c r="L108" s="23" t="s">
        <v>141</v>
      </c>
      <c r="M108" s="22"/>
      <c r="N108" s="24" t="s">
        <v>159</v>
      </c>
      <c r="O108" s="23" t="s">
        <v>159</v>
      </c>
      <c r="P108" s="22" t="s">
        <v>131</v>
      </c>
      <c r="Q108" s="25" t="s">
        <v>131</v>
      </c>
      <c r="R108" s="25" t="s">
        <v>131</v>
      </c>
      <c r="S108" s="25" t="s">
        <v>131</v>
      </c>
      <c r="T108" s="25" t="s">
        <v>131</v>
      </c>
      <c r="U108" s="25" t="s">
        <v>131</v>
      </c>
      <c r="V108" s="25"/>
      <c r="W108" s="25"/>
      <c r="X108" s="25"/>
      <c r="Y108" s="25"/>
      <c r="Z108" s="25"/>
      <c r="AA108" s="25"/>
      <c r="AB108" s="25"/>
      <c r="AC108" s="25"/>
      <c r="AD108" s="25"/>
      <c r="AE108" s="26"/>
    </row>
    <row r="109" spans="2:31" ht="12" thickBot="1" x14ac:dyDescent="0.25">
      <c r="B109" s="33"/>
    </row>
    <row r="110" spans="2:31" ht="10.5" x14ac:dyDescent="0.15">
      <c r="B110" s="118">
        <v>35</v>
      </c>
      <c r="C110" s="122" t="s">
        <v>66</v>
      </c>
      <c r="D110" s="124" t="s">
        <v>53</v>
      </c>
      <c r="E110" s="126">
        <v>1990</v>
      </c>
      <c r="F110" s="18">
        <v>60.51</v>
      </c>
      <c r="G110" s="19">
        <v>62.69</v>
      </c>
      <c r="H110" s="18">
        <v>72.3</v>
      </c>
      <c r="I110" s="19">
        <v>78.3</v>
      </c>
      <c r="J110" s="18">
        <v>74.59</v>
      </c>
      <c r="K110" s="20">
        <v>75.569999999999993</v>
      </c>
      <c r="L110" s="19">
        <v>73.27</v>
      </c>
      <c r="M110" s="18">
        <v>72.7</v>
      </c>
      <c r="N110" s="20">
        <v>71.84</v>
      </c>
      <c r="O110" s="19">
        <v>74.97</v>
      </c>
      <c r="P110" s="18">
        <v>74.27</v>
      </c>
      <c r="Q110" s="20">
        <v>76.86</v>
      </c>
      <c r="R110" s="20">
        <v>78.25</v>
      </c>
      <c r="S110" s="20">
        <v>76.400000000000006</v>
      </c>
      <c r="T110" s="20"/>
      <c r="U110" s="20"/>
      <c r="V110" s="20"/>
      <c r="W110" s="20"/>
      <c r="X110" s="20"/>
      <c r="Y110" s="20"/>
      <c r="Z110" s="20"/>
      <c r="AA110" s="20"/>
      <c r="AB110" s="20"/>
      <c r="AC110" s="20"/>
      <c r="AD110" s="20"/>
      <c r="AE110" s="21"/>
    </row>
    <row r="111" spans="2:31" ht="12" customHeight="1" thickBot="1" x14ac:dyDescent="0.2">
      <c r="B111" s="119"/>
      <c r="C111" s="123"/>
      <c r="D111" s="125"/>
      <c r="E111" s="127"/>
      <c r="F111" s="22"/>
      <c r="G111" s="23"/>
      <c r="H111" s="22" t="s">
        <v>136</v>
      </c>
      <c r="I111" s="23" t="s">
        <v>134</v>
      </c>
      <c r="J111" s="22" t="s">
        <v>159</v>
      </c>
      <c r="K111" s="24" t="s">
        <v>159</v>
      </c>
      <c r="L111" s="23" t="s">
        <v>130</v>
      </c>
      <c r="M111" s="22"/>
      <c r="N111" s="24"/>
      <c r="O111" s="23" t="s">
        <v>159</v>
      </c>
      <c r="P111" s="22" t="s">
        <v>135</v>
      </c>
      <c r="Q111" s="25" t="s">
        <v>158</v>
      </c>
      <c r="R111" s="25" t="s">
        <v>131</v>
      </c>
      <c r="S111" s="25" t="s">
        <v>158</v>
      </c>
      <c r="T111" s="25"/>
      <c r="U111" s="25"/>
      <c r="V111" s="25"/>
      <c r="W111" s="25"/>
      <c r="X111" s="25"/>
      <c r="Y111" s="25"/>
      <c r="Z111" s="25"/>
      <c r="AA111" s="25"/>
      <c r="AB111" s="25"/>
      <c r="AC111" s="25"/>
      <c r="AD111" s="25"/>
      <c r="AE111" s="26"/>
    </row>
    <row r="112" spans="2:31" ht="12" thickBot="1" x14ac:dyDescent="0.2">
      <c r="B112" s="39"/>
      <c r="C112" s="28"/>
      <c r="D112" s="29"/>
      <c r="E112" s="30"/>
      <c r="F112" s="31"/>
      <c r="G112" s="31"/>
      <c r="H112" s="31"/>
      <c r="I112" s="31"/>
      <c r="J112" s="31"/>
      <c r="K112" s="31"/>
      <c r="L112" s="31"/>
      <c r="M112" s="31"/>
      <c r="N112" s="31"/>
      <c r="O112" s="31"/>
      <c r="P112" s="31"/>
      <c r="Q112" s="32"/>
      <c r="R112" s="32"/>
      <c r="S112" s="32"/>
      <c r="T112" s="32"/>
      <c r="U112" s="32"/>
      <c r="V112" s="32"/>
      <c r="W112" s="32"/>
      <c r="X112" s="3"/>
      <c r="Y112" s="3"/>
      <c r="Z112" s="3"/>
    </row>
    <row r="113" spans="2:31" ht="10.5" x14ac:dyDescent="0.15">
      <c r="B113" s="118">
        <v>36</v>
      </c>
      <c r="C113" s="122" t="s">
        <v>67</v>
      </c>
      <c r="D113" s="124" t="s">
        <v>53</v>
      </c>
      <c r="E113" s="126">
        <v>2001</v>
      </c>
      <c r="F113" s="18">
        <v>84.24</v>
      </c>
      <c r="G113" s="19">
        <v>87.82</v>
      </c>
      <c r="H113" s="18">
        <v>77.39</v>
      </c>
      <c r="I113" s="19">
        <v>77.78</v>
      </c>
      <c r="J113" s="18">
        <v>80.78</v>
      </c>
      <c r="K113" s="20">
        <v>78.83</v>
      </c>
      <c r="L113" s="19"/>
      <c r="M113" s="18"/>
      <c r="N113" s="20"/>
      <c r="O113" s="19"/>
      <c r="P113" s="18"/>
      <c r="Q113" s="20"/>
      <c r="R113" s="20"/>
      <c r="S113" s="20"/>
      <c r="T113" s="20"/>
      <c r="U113" s="20"/>
      <c r="V113" s="20"/>
      <c r="W113" s="20"/>
      <c r="X113" s="20"/>
      <c r="Y113" s="20"/>
      <c r="Z113" s="20"/>
      <c r="AA113" s="20"/>
      <c r="AB113" s="20"/>
      <c r="AC113" s="20"/>
      <c r="AD113" s="20"/>
      <c r="AE113" s="21"/>
    </row>
    <row r="114" spans="2:31" ht="12" customHeight="1" thickBot="1" x14ac:dyDescent="0.2">
      <c r="B114" s="119"/>
      <c r="C114" s="123"/>
      <c r="D114" s="125"/>
      <c r="E114" s="127"/>
      <c r="F114" s="22"/>
      <c r="G114" s="23"/>
      <c r="H114" s="22" t="s">
        <v>157</v>
      </c>
      <c r="I114" s="23" t="s">
        <v>157</v>
      </c>
      <c r="J114" s="22" t="s">
        <v>131</v>
      </c>
      <c r="K114" s="24" t="s">
        <v>131</v>
      </c>
      <c r="L114" s="23"/>
      <c r="M114" s="22"/>
      <c r="N114" s="24"/>
      <c r="O114" s="23"/>
      <c r="P114" s="22"/>
      <c r="Q114" s="25"/>
      <c r="R114" s="25"/>
      <c r="S114" s="25"/>
      <c r="T114" s="25"/>
      <c r="U114" s="25"/>
      <c r="V114" s="25"/>
      <c r="W114" s="25"/>
      <c r="X114" s="25"/>
      <c r="Y114" s="25"/>
      <c r="Z114" s="25"/>
      <c r="AA114" s="25"/>
      <c r="AB114" s="25"/>
      <c r="AC114" s="25"/>
      <c r="AD114" s="25"/>
      <c r="AE114" s="26"/>
    </row>
    <row r="115" spans="2:31" ht="12" thickBot="1" x14ac:dyDescent="0.25">
      <c r="B115" s="33"/>
    </row>
    <row r="116" spans="2:31" ht="10.5" x14ac:dyDescent="0.15">
      <c r="B116" s="118">
        <v>37</v>
      </c>
      <c r="C116" s="122" t="s">
        <v>68</v>
      </c>
      <c r="D116" s="124" t="s">
        <v>53</v>
      </c>
      <c r="E116" s="126">
        <v>1986</v>
      </c>
      <c r="F116" s="18"/>
      <c r="G116" s="19"/>
      <c r="H116" s="18"/>
      <c r="I116" s="19"/>
      <c r="J116" s="18"/>
      <c r="K116" s="20">
        <v>73.98</v>
      </c>
      <c r="L116" s="19">
        <v>66.48</v>
      </c>
      <c r="M116" s="18">
        <v>74.8</v>
      </c>
      <c r="N116" s="20">
        <v>75.349999999999994</v>
      </c>
      <c r="O116" s="19">
        <v>77.88</v>
      </c>
      <c r="P116" s="18">
        <v>78.98</v>
      </c>
      <c r="Q116" s="20">
        <v>78.900000000000006</v>
      </c>
      <c r="R116" s="20">
        <v>80.98</v>
      </c>
      <c r="S116" s="20">
        <v>80.89</v>
      </c>
      <c r="T116" s="20">
        <v>79.349999999999994</v>
      </c>
      <c r="U116" s="20">
        <v>77.239999999999995</v>
      </c>
      <c r="V116" s="20">
        <v>77.67</v>
      </c>
      <c r="W116" s="20">
        <v>77.319999999999993</v>
      </c>
      <c r="X116" s="20">
        <v>76.13</v>
      </c>
      <c r="Y116" s="20">
        <v>73.58</v>
      </c>
      <c r="Z116" s="20"/>
      <c r="AA116" s="20"/>
      <c r="AB116" s="20"/>
      <c r="AC116" s="20"/>
      <c r="AD116" s="20"/>
      <c r="AE116" s="44"/>
    </row>
    <row r="117" spans="2:31" ht="12" customHeight="1" thickBot="1" x14ac:dyDescent="0.2">
      <c r="B117" s="119"/>
      <c r="C117" s="123"/>
      <c r="D117" s="125"/>
      <c r="E117" s="127"/>
      <c r="F117" s="22"/>
      <c r="G117" s="23"/>
      <c r="H117" s="22"/>
      <c r="I117" s="23"/>
      <c r="J117" s="22"/>
      <c r="K117" s="24" t="s">
        <v>130</v>
      </c>
      <c r="L117" s="23"/>
      <c r="M117" s="22" t="s">
        <v>159</v>
      </c>
      <c r="N117" s="24" t="s">
        <v>159</v>
      </c>
      <c r="O117" s="23" t="s">
        <v>157</v>
      </c>
      <c r="P117" s="22" t="s">
        <v>131</v>
      </c>
      <c r="Q117" s="25" t="s">
        <v>131</v>
      </c>
      <c r="R117" s="25" t="s">
        <v>131</v>
      </c>
      <c r="S117" s="25" t="s">
        <v>131</v>
      </c>
      <c r="T117" s="25" t="s">
        <v>131</v>
      </c>
      <c r="U117" s="25" t="s">
        <v>157</v>
      </c>
      <c r="V117" s="25" t="s">
        <v>157</v>
      </c>
      <c r="W117" s="25" t="s">
        <v>157</v>
      </c>
      <c r="X117" s="25" t="s">
        <v>158</v>
      </c>
      <c r="Y117" s="25"/>
      <c r="Z117" s="25"/>
      <c r="AA117" s="25"/>
      <c r="AB117" s="25"/>
      <c r="AC117" s="25"/>
      <c r="AD117" s="25"/>
      <c r="AE117" s="26"/>
    </row>
    <row r="118" spans="2:31" ht="12" thickBot="1" x14ac:dyDescent="0.2">
      <c r="C118" s="28"/>
      <c r="D118" s="29"/>
      <c r="E118" s="30"/>
      <c r="F118" s="31"/>
      <c r="G118" s="31"/>
      <c r="H118" s="31"/>
      <c r="I118" s="31"/>
      <c r="J118" s="31"/>
      <c r="K118" s="31"/>
      <c r="L118" s="31"/>
      <c r="M118" s="31"/>
      <c r="N118" s="31"/>
      <c r="O118" s="31"/>
      <c r="P118" s="31"/>
      <c r="Q118" s="32"/>
      <c r="R118" s="32"/>
      <c r="S118" s="32"/>
      <c r="T118" s="32"/>
      <c r="U118" s="32"/>
      <c r="V118" s="32"/>
      <c r="W118" s="32"/>
      <c r="X118" s="3"/>
      <c r="Y118" s="3"/>
      <c r="Z118" s="3"/>
    </row>
    <row r="119" spans="2:31" ht="10.5" x14ac:dyDescent="0.15">
      <c r="B119" s="118">
        <v>38</v>
      </c>
      <c r="C119" s="122" t="s">
        <v>69</v>
      </c>
      <c r="D119" s="124" t="s">
        <v>53</v>
      </c>
      <c r="E119" s="126">
        <v>1979</v>
      </c>
      <c r="F119" s="18"/>
      <c r="G119" s="19"/>
      <c r="H119" s="18">
        <v>58.2</v>
      </c>
      <c r="I119" s="19">
        <v>61.02</v>
      </c>
      <c r="J119" s="18">
        <v>64.23</v>
      </c>
      <c r="K119" s="20">
        <v>68.53</v>
      </c>
      <c r="L119" s="19">
        <v>72.25</v>
      </c>
      <c r="M119" s="18">
        <v>76.510000000000005</v>
      </c>
      <c r="N119" s="20">
        <v>78.83</v>
      </c>
      <c r="O119" s="19">
        <v>75.56</v>
      </c>
      <c r="P119" s="18">
        <v>76.89</v>
      </c>
      <c r="Q119" s="20">
        <v>75.58</v>
      </c>
      <c r="R119" s="20">
        <v>77.180000000000007</v>
      </c>
      <c r="S119" s="20">
        <v>75.819999999999993</v>
      </c>
      <c r="T119" s="20">
        <v>75.44</v>
      </c>
      <c r="U119" s="20">
        <v>76.05</v>
      </c>
      <c r="V119" s="20">
        <v>77.34</v>
      </c>
      <c r="W119" s="20">
        <v>77.53</v>
      </c>
      <c r="X119" s="20">
        <v>75.67</v>
      </c>
      <c r="Y119" s="20">
        <v>77.569999999999993</v>
      </c>
      <c r="Z119" s="20">
        <v>76.92</v>
      </c>
      <c r="AA119" s="20">
        <v>77.599999999999994</v>
      </c>
      <c r="AB119" s="20">
        <v>77.53</v>
      </c>
      <c r="AC119" s="20">
        <v>73.459999999999994</v>
      </c>
      <c r="AD119" s="20"/>
      <c r="AE119" s="21"/>
    </row>
    <row r="120" spans="2:31" ht="12" customHeight="1" thickBot="1" x14ac:dyDescent="0.2">
      <c r="B120" s="119"/>
      <c r="C120" s="123"/>
      <c r="D120" s="125"/>
      <c r="E120" s="127"/>
      <c r="F120" s="22"/>
      <c r="G120" s="23"/>
      <c r="H120" s="22"/>
      <c r="I120" s="23"/>
      <c r="J120" s="22"/>
      <c r="K120" s="24" t="s">
        <v>137</v>
      </c>
      <c r="L120" s="23" t="s">
        <v>141</v>
      </c>
      <c r="M120" s="22" t="s">
        <v>158</v>
      </c>
      <c r="N120" s="24" t="s">
        <v>131</v>
      </c>
      <c r="O120" s="23" t="s">
        <v>159</v>
      </c>
      <c r="P120" s="22" t="s">
        <v>158</v>
      </c>
      <c r="Q120" s="25" t="s">
        <v>159</v>
      </c>
      <c r="R120" s="25" t="s">
        <v>157</v>
      </c>
      <c r="S120" s="25" t="s">
        <v>159</v>
      </c>
      <c r="T120" s="25" t="s">
        <v>159</v>
      </c>
      <c r="U120" s="25" t="s">
        <v>159</v>
      </c>
      <c r="V120" s="25" t="s">
        <v>157</v>
      </c>
      <c r="W120" s="25" t="s">
        <v>157</v>
      </c>
      <c r="X120" s="25" t="s">
        <v>159</v>
      </c>
      <c r="Y120" s="25" t="s">
        <v>157</v>
      </c>
      <c r="Z120" s="25" t="s">
        <v>158</v>
      </c>
      <c r="AA120" s="25" t="s">
        <v>157</v>
      </c>
      <c r="AB120" s="25" t="s">
        <v>157</v>
      </c>
      <c r="AC120" s="25"/>
      <c r="AD120" s="25"/>
      <c r="AE120" s="26"/>
    </row>
    <row r="121" spans="2:31" ht="12" thickBot="1" x14ac:dyDescent="0.2">
      <c r="B121" s="27"/>
      <c r="C121" s="34"/>
      <c r="D121" s="16"/>
      <c r="E121" s="35"/>
      <c r="F121" s="31"/>
      <c r="G121" s="31"/>
      <c r="H121" s="31"/>
      <c r="I121" s="36"/>
      <c r="J121" s="36"/>
      <c r="K121" s="31"/>
      <c r="L121" s="31"/>
      <c r="M121" s="31"/>
      <c r="N121" s="31"/>
      <c r="O121" s="31"/>
      <c r="P121" s="31"/>
      <c r="Q121" s="31"/>
      <c r="R121" s="31"/>
      <c r="S121" s="31"/>
      <c r="T121" s="31"/>
      <c r="U121" s="31"/>
      <c r="V121" s="31"/>
      <c r="W121" s="31"/>
      <c r="X121" s="37"/>
      <c r="Y121" s="38"/>
      <c r="Z121" s="38"/>
    </row>
    <row r="122" spans="2:31" ht="10.5" x14ac:dyDescent="0.15">
      <c r="B122" s="118">
        <v>39</v>
      </c>
      <c r="C122" s="122" t="s">
        <v>70</v>
      </c>
      <c r="D122" s="124" t="s">
        <v>53</v>
      </c>
      <c r="E122" s="126">
        <v>1996</v>
      </c>
      <c r="F122" s="18"/>
      <c r="G122" s="19">
        <v>63.34</v>
      </c>
      <c r="H122" s="18">
        <v>69.59</v>
      </c>
      <c r="I122" s="19">
        <v>77.86</v>
      </c>
      <c r="J122" s="18">
        <v>72.86</v>
      </c>
      <c r="K122" s="20">
        <v>74.2</v>
      </c>
      <c r="L122" s="19">
        <v>78.040000000000006</v>
      </c>
      <c r="M122" s="18">
        <v>78.290000000000006</v>
      </c>
      <c r="N122" s="20">
        <v>72.28</v>
      </c>
      <c r="O122" s="19">
        <v>74.61</v>
      </c>
      <c r="P122" s="18"/>
      <c r="Q122" s="20"/>
      <c r="R122" s="20"/>
      <c r="S122" s="20"/>
      <c r="T122" s="20"/>
      <c r="U122" s="20"/>
      <c r="V122" s="20"/>
      <c r="W122" s="20"/>
      <c r="X122" s="20"/>
      <c r="Y122" s="20"/>
      <c r="Z122" s="20"/>
      <c r="AA122" s="20"/>
      <c r="AB122" s="20"/>
      <c r="AC122" s="20"/>
      <c r="AD122" s="20"/>
      <c r="AE122" s="21"/>
    </row>
    <row r="123" spans="2:31" ht="12" customHeight="1" thickBot="1" x14ac:dyDescent="0.2">
      <c r="B123" s="119"/>
      <c r="C123" s="123"/>
      <c r="D123" s="125"/>
      <c r="E123" s="127"/>
      <c r="F123" s="22"/>
      <c r="G123" s="23"/>
      <c r="H123" s="22"/>
      <c r="I123" s="23" t="s">
        <v>134</v>
      </c>
      <c r="J123" s="22" t="s">
        <v>134</v>
      </c>
      <c r="K123" s="24" t="s">
        <v>130</v>
      </c>
      <c r="L123" s="23" t="s">
        <v>157</v>
      </c>
      <c r="M123" s="22" t="s">
        <v>131</v>
      </c>
      <c r="N123" s="24"/>
      <c r="O123" s="23" t="s">
        <v>135</v>
      </c>
      <c r="P123" s="22"/>
      <c r="Q123" s="25"/>
      <c r="R123" s="25"/>
      <c r="S123" s="25"/>
      <c r="T123" s="25"/>
      <c r="U123" s="25"/>
      <c r="V123" s="25"/>
      <c r="W123" s="25"/>
      <c r="X123" s="25"/>
      <c r="Y123" s="25"/>
      <c r="Z123" s="25"/>
      <c r="AA123" s="25"/>
      <c r="AB123" s="25"/>
      <c r="AC123" s="25"/>
      <c r="AD123" s="25"/>
      <c r="AE123" s="26"/>
    </row>
    <row r="124" spans="2:31" ht="12" thickBot="1" x14ac:dyDescent="0.2">
      <c r="D124" s="50"/>
      <c r="F124" s="18"/>
      <c r="G124" s="19"/>
      <c r="H124" s="18"/>
      <c r="I124" s="19"/>
      <c r="J124" s="18"/>
      <c r="K124" s="20"/>
      <c r="L124" s="19"/>
      <c r="M124" s="18"/>
      <c r="N124" s="20"/>
      <c r="O124" s="19"/>
      <c r="P124" s="18"/>
      <c r="Q124" s="20"/>
      <c r="R124" s="20"/>
      <c r="S124" s="20"/>
      <c r="T124" s="20"/>
      <c r="U124" s="20"/>
      <c r="V124" s="20"/>
      <c r="W124" s="20"/>
      <c r="X124" s="20"/>
      <c r="Y124" s="20"/>
      <c r="Z124" s="20"/>
      <c r="AA124" s="20"/>
      <c r="AB124" s="20"/>
      <c r="AC124" s="20"/>
      <c r="AD124" s="20"/>
    </row>
    <row r="125" spans="2:31" ht="10.5" x14ac:dyDescent="0.15">
      <c r="B125" s="118">
        <v>40</v>
      </c>
      <c r="C125" s="122" t="s">
        <v>71</v>
      </c>
      <c r="D125" s="124" t="s">
        <v>72</v>
      </c>
      <c r="E125" s="126">
        <v>1984</v>
      </c>
      <c r="F125" s="18"/>
      <c r="G125" s="19"/>
      <c r="H125" s="18"/>
      <c r="I125" s="19">
        <v>66.08</v>
      </c>
      <c r="J125" s="18">
        <v>72.87</v>
      </c>
      <c r="K125" s="20">
        <v>75.84</v>
      </c>
      <c r="L125" s="19">
        <v>79.75</v>
      </c>
      <c r="M125" s="18">
        <v>84.1</v>
      </c>
      <c r="N125" s="20">
        <v>82.71</v>
      </c>
      <c r="O125" s="19">
        <v>87.33</v>
      </c>
      <c r="P125" s="18">
        <v>85.39</v>
      </c>
      <c r="Q125" s="20">
        <v>83.45</v>
      </c>
      <c r="R125" s="20">
        <v>82.29</v>
      </c>
      <c r="S125" s="20">
        <v>87.79</v>
      </c>
      <c r="T125" s="20">
        <v>85.7</v>
      </c>
      <c r="U125" s="20">
        <v>88.01</v>
      </c>
      <c r="V125" s="20">
        <v>88.98</v>
      </c>
      <c r="W125" s="20">
        <v>88.23</v>
      </c>
      <c r="X125" s="20">
        <v>82.59</v>
      </c>
      <c r="Y125" s="20">
        <v>85.15</v>
      </c>
      <c r="Z125" s="20">
        <v>79.22</v>
      </c>
      <c r="AA125" s="20"/>
      <c r="AB125" s="20"/>
      <c r="AC125" s="20"/>
      <c r="AD125" s="20"/>
      <c r="AE125" s="21"/>
    </row>
    <row r="126" spans="2:31" ht="12" customHeight="1" thickBot="1" x14ac:dyDescent="0.2">
      <c r="B126" s="119"/>
      <c r="C126" s="123"/>
      <c r="D126" s="125"/>
      <c r="E126" s="127"/>
      <c r="F126" s="22"/>
      <c r="G126" s="23"/>
      <c r="H126" s="22"/>
      <c r="I126" s="23"/>
      <c r="J126" s="22"/>
      <c r="K126" s="24" t="s">
        <v>142</v>
      </c>
      <c r="L126" s="23" t="s">
        <v>130</v>
      </c>
      <c r="M126" s="22" t="s">
        <v>158</v>
      </c>
      <c r="N126" s="24" t="s">
        <v>159</v>
      </c>
      <c r="O126" s="23" t="s">
        <v>131</v>
      </c>
      <c r="P126" s="22" t="s">
        <v>157</v>
      </c>
      <c r="Q126" s="25" t="s">
        <v>158</v>
      </c>
      <c r="R126" s="25" t="s">
        <v>159</v>
      </c>
      <c r="S126" s="25" t="s">
        <v>131</v>
      </c>
      <c r="T126" s="25" t="s">
        <v>157</v>
      </c>
      <c r="U126" s="25" t="s">
        <v>131</v>
      </c>
      <c r="V126" s="25" t="s">
        <v>131</v>
      </c>
      <c r="W126" s="25" t="s">
        <v>131</v>
      </c>
      <c r="X126" s="25" t="s">
        <v>159</v>
      </c>
      <c r="Y126" s="25" t="s">
        <v>157</v>
      </c>
      <c r="Z126" s="25"/>
      <c r="AA126" s="25"/>
      <c r="AB126" s="25"/>
      <c r="AC126" s="25"/>
      <c r="AD126" s="25"/>
      <c r="AE126" s="26"/>
    </row>
    <row r="127" spans="2:31" ht="12" thickBot="1" x14ac:dyDescent="0.2">
      <c r="B127" s="33"/>
      <c r="C127" s="34"/>
      <c r="D127" s="16"/>
      <c r="E127" s="35"/>
      <c r="F127" s="31"/>
      <c r="G127" s="31"/>
      <c r="H127" s="31"/>
      <c r="I127" s="36"/>
      <c r="J127" s="36"/>
      <c r="K127" s="31"/>
      <c r="L127" s="31"/>
      <c r="M127" s="31"/>
      <c r="N127" s="31"/>
      <c r="O127" s="31"/>
      <c r="P127" s="31"/>
      <c r="Q127" s="31"/>
      <c r="R127" s="31"/>
      <c r="S127" s="31"/>
      <c r="T127" s="31"/>
      <c r="U127" s="31"/>
      <c r="V127" s="31"/>
      <c r="W127" s="31"/>
      <c r="X127" s="37"/>
      <c r="Y127" s="38"/>
      <c r="Z127" s="38"/>
    </row>
    <row r="128" spans="2:31" ht="10.5" x14ac:dyDescent="0.15">
      <c r="B128" s="118">
        <v>41</v>
      </c>
      <c r="C128" s="122" t="s">
        <v>73</v>
      </c>
      <c r="D128" s="124" t="s">
        <v>72</v>
      </c>
      <c r="E128" s="126">
        <v>1996</v>
      </c>
      <c r="F128" s="18">
        <v>70.81</v>
      </c>
      <c r="G128" s="19">
        <v>78.44</v>
      </c>
      <c r="H128" s="18">
        <v>73.66</v>
      </c>
      <c r="I128" s="19">
        <v>78.41</v>
      </c>
      <c r="J128" s="18">
        <v>87.14</v>
      </c>
      <c r="K128" s="20">
        <v>88.01</v>
      </c>
      <c r="L128" s="19">
        <v>80.33</v>
      </c>
      <c r="M128" s="18"/>
      <c r="N128" s="20"/>
      <c r="O128" s="19"/>
      <c r="P128" s="18"/>
      <c r="Q128" s="20"/>
      <c r="R128" s="20"/>
      <c r="S128" s="20"/>
      <c r="T128" s="20"/>
      <c r="U128" s="20"/>
      <c r="V128" s="20"/>
      <c r="W128" s="20"/>
      <c r="X128" s="20"/>
      <c r="Y128" s="20"/>
      <c r="Z128" s="20"/>
      <c r="AA128" s="20"/>
      <c r="AB128" s="20"/>
      <c r="AC128" s="20"/>
      <c r="AD128" s="20"/>
      <c r="AE128" s="21"/>
    </row>
    <row r="129" spans="2:32" ht="12" customHeight="1" thickBot="1" x14ac:dyDescent="0.2">
      <c r="B129" s="119"/>
      <c r="C129" s="123"/>
      <c r="D129" s="125"/>
      <c r="E129" s="127"/>
      <c r="F129" s="22"/>
      <c r="G129" s="23"/>
      <c r="H129" s="22" t="s">
        <v>140</v>
      </c>
      <c r="I129" s="23" t="s">
        <v>130</v>
      </c>
      <c r="J129" s="22" t="s">
        <v>157</v>
      </c>
      <c r="K129" s="24" t="s">
        <v>131</v>
      </c>
      <c r="L129" s="23" t="s">
        <v>130</v>
      </c>
      <c r="M129" s="22"/>
      <c r="N129" s="24"/>
      <c r="O129" s="23"/>
      <c r="P129" s="22"/>
      <c r="Q129" s="25"/>
      <c r="R129" s="25"/>
      <c r="S129" s="25"/>
      <c r="T129" s="25"/>
      <c r="U129" s="25"/>
      <c r="V129" s="25"/>
      <c r="W129" s="25"/>
      <c r="X129" s="25"/>
      <c r="Y129" s="25"/>
      <c r="Z129" s="25"/>
      <c r="AA129" s="25"/>
      <c r="AB129" s="25"/>
      <c r="AC129" s="25"/>
      <c r="AD129" s="25"/>
      <c r="AE129" s="26"/>
    </row>
    <row r="130" spans="2:32" ht="12" thickBot="1" x14ac:dyDescent="0.2">
      <c r="B130" s="33"/>
      <c r="C130" s="28"/>
      <c r="D130" s="29"/>
      <c r="E130" s="30"/>
      <c r="F130" s="31"/>
      <c r="G130" s="31"/>
      <c r="H130" s="31"/>
      <c r="I130" s="31"/>
      <c r="J130" s="31"/>
      <c r="K130" s="31"/>
      <c r="L130" s="31"/>
      <c r="M130" s="31"/>
      <c r="N130" s="31"/>
      <c r="O130" s="31"/>
      <c r="P130" s="31"/>
      <c r="Q130" s="31"/>
      <c r="R130" s="31"/>
      <c r="S130" s="31"/>
      <c r="T130" s="31"/>
      <c r="U130" s="31"/>
      <c r="V130" s="31"/>
      <c r="W130" s="31"/>
      <c r="X130" s="37"/>
      <c r="Y130" s="38"/>
      <c r="Z130" s="38"/>
    </row>
    <row r="131" spans="2:32" ht="10.5" x14ac:dyDescent="0.15">
      <c r="B131" s="118">
        <v>42</v>
      </c>
      <c r="C131" s="122" t="s">
        <v>74</v>
      </c>
      <c r="D131" s="124" t="s">
        <v>72</v>
      </c>
      <c r="E131" s="126">
        <v>1988</v>
      </c>
      <c r="F131" s="18"/>
      <c r="G131" s="19">
        <v>65.97</v>
      </c>
      <c r="H131" s="18">
        <v>70.91</v>
      </c>
      <c r="I131" s="19">
        <v>75.55</v>
      </c>
      <c r="J131" s="18">
        <v>74.13</v>
      </c>
      <c r="K131" s="20">
        <v>84.96</v>
      </c>
      <c r="L131" s="19">
        <v>88.23</v>
      </c>
      <c r="M131" s="18">
        <v>85.32</v>
      </c>
      <c r="N131" s="20">
        <v>81.14</v>
      </c>
      <c r="O131" s="19">
        <v>82.39</v>
      </c>
      <c r="P131" s="18">
        <v>85.07</v>
      </c>
      <c r="Q131" s="20">
        <v>85.52</v>
      </c>
      <c r="R131" s="20">
        <v>84.1</v>
      </c>
      <c r="S131" s="20">
        <v>88.32</v>
      </c>
      <c r="T131" s="20">
        <v>83.85</v>
      </c>
      <c r="U131" s="20">
        <v>80.8</v>
      </c>
      <c r="V131" s="20">
        <v>81.22</v>
      </c>
      <c r="W131" s="20"/>
      <c r="X131" s="20"/>
      <c r="Y131" s="20"/>
      <c r="Z131" s="20"/>
      <c r="AA131" s="20"/>
      <c r="AB131" s="20"/>
      <c r="AC131" s="20"/>
      <c r="AD131" s="20"/>
      <c r="AE131" s="21"/>
    </row>
    <row r="132" spans="2:32" ht="12" customHeight="1" thickBot="1" x14ac:dyDescent="0.2">
      <c r="B132" s="119"/>
      <c r="C132" s="123"/>
      <c r="D132" s="125"/>
      <c r="E132" s="127"/>
      <c r="F132" s="22"/>
      <c r="G132" s="23"/>
      <c r="H132" s="22" t="s">
        <v>136</v>
      </c>
      <c r="I132" s="23" t="s">
        <v>132</v>
      </c>
      <c r="J132" s="22" t="s">
        <v>137</v>
      </c>
      <c r="K132" s="24" t="s">
        <v>157</v>
      </c>
      <c r="L132" s="23" t="s">
        <v>131</v>
      </c>
      <c r="M132" s="22" t="s">
        <v>157</v>
      </c>
      <c r="N132" s="24" t="s">
        <v>133</v>
      </c>
      <c r="O132" s="23" t="s">
        <v>159</v>
      </c>
      <c r="P132" s="22" t="s">
        <v>157</v>
      </c>
      <c r="Q132" s="25" t="s">
        <v>157</v>
      </c>
      <c r="R132" s="25" t="s">
        <v>158</v>
      </c>
      <c r="S132" s="25" t="s">
        <v>131</v>
      </c>
      <c r="T132" s="25" t="s">
        <v>158</v>
      </c>
      <c r="U132" s="25" t="s">
        <v>135</v>
      </c>
      <c r="V132" s="25" t="s">
        <v>135</v>
      </c>
      <c r="W132" s="25"/>
      <c r="X132" s="25"/>
      <c r="Y132" s="25"/>
      <c r="Z132" s="25"/>
      <c r="AA132" s="25"/>
      <c r="AB132" s="25"/>
      <c r="AC132" s="25"/>
      <c r="AD132" s="25"/>
      <c r="AE132" s="26"/>
    </row>
    <row r="133" spans="2:32" ht="12" thickBot="1" x14ac:dyDescent="0.2">
      <c r="C133" s="34"/>
      <c r="D133" s="16"/>
      <c r="E133" s="35"/>
      <c r="F133" s="31"/>
      <c r="G133" s="31"/>
      <c r="H133" s="31"/>
      <c r="I133" s="36"/>
      <c r="J133" s="36"/>
      <c r="K133" s="31"/>
      <c r="L133" s="31"/>
      <c r="M133" s="31"/>
      <c r="N133" s="31"/>
      <c r="O133" s="31"/>
      <c r="P133" s="31"/>
      <c r="Q133" s="31"/>
      <c r="R133" s="31"/>
      <c r="S133" s="31"/>
      <c r="T133" s="31"/>
      <c r="U133" s="31"/>
      <c r="V133" s="31"/>
      <c r="W133" s="31"/>
      <c r="X133" s="37"/>
      <c r="Y133" s="38"/>
      <c r="Z133" s="38"/>
    </row>
    <row r="134" spans="2:32" ht="10.5" x14ac:dyDescent="0.15">
      <c r="B134" s="118">
        <v>43</v>
      </c>
      <c r="C134" s="122" t="s">
        <v>75</v>
      </c>
      <c r="D134" s="124" t="s">
        <v>72</v>
      </c>
      <c r="E134" s="126">
        <v>1993</v>
      </c>
      <c r="F134" s="18"/>
      <c r="G134" s="19"/>
      <c r="H134" s="18">
        <v>71.599999999999994</v>
      </c>
      <c r="I134" s="19"/>
      <c r="J134" s="18">
        <v>76.58</v>
      </c>
      <c r="K134" s="20">
        <v>79.75</v>
      </c>
      <c r="L134" s="19">
        <v>85.4</v>
      </c>
      <c r="M134" s="18">
        <v>89.57</v>
      </c>
      <c r="N134" s="20">
        <v>94.44</v>
      </c>
      <c r="O134" s="19">
        <v>92.7</v>
      </c>
      <c r="P134" s="18">
        <v>90.03</v>
      </c>
      <c r="Q134" s="20">
        <v>97.76</v>
      </c>
      <c r="R134" s="20">
        <v>87.27</v>
      </c>
      <c r="S134" s="20"/>
      <c r="T134" s="20"/>
      <c r="U134" s="20"/>
      <c r="V134" s="20"/>
      <c r="W134" s="20"/>
      <c r="X134" s="20"/>
      <c r="Y134" s="20"/>
      <c r="Z134" s="20"/>
      <c r="AA134" s="20"/>
      <c r="AB134" s="20"/>
      <c r="AC134" s="20"/>
      <c r="AD134" s="20"/>
      <c r="AE134" s="21"/>
    </row>
    <row r="135" spans="2:32" ht="12" customHeight="1" thickBot="1" x14ac:dyDescent="0.2">
      <c r="B135" s="119"/>
      <c r="C135" s="123"/>
      <c r="D135" s="125"/>
      <c r="E135" s="127"/>
      <c r="F135" s="22"/>
      <c r="G135" s="23"/>
      <c r="H135" s="22" t="s">
        <v>140</v>
      </c>
      <c r="I135" s="23"/>
      <c r="J135" s="22" t="s">
        <v>132</v>
      </c>
      <c r="K135" s="24" t="s">
        <v>130</v>
      </c>
      <c r="L135" s="23" t="s">
        <v>157</v>
      </c>
      <c r="M135" s="22" t="s">
        <v>131</v>
      </c>
      <c r="N135" s="24" t="s">
        <v>131</v>
      </c>
      <c r="O135" s="23" t="s">
        <v>131</v>
      </c>
      <c r="P135" s="22" t="s">
        <v>131</v>
      </c>
      <c r="Q135" s="25" t="s">
        <v>131</v>
      </c>
      <c r="R135" s="25" t="s">
        <v>157</v>
      </c>
      <c r="S135" s="25"/>
      <c r="T135" s="25"/>
      <c r="U135" s="25"/>
      <c r="V135" s="25"/>
      <c r="W135" s="25"/>
      <c r="X135" s="25"/>
      <c r="Y135" s="25"/>
      <c r="Z135" s="25"/>
      <c r="AA135" s="25"/>
      <c r="AB135" s="25"/>
      <c r="AC135" s="25"/>
      <c r="AD135" s="25"/>
      <c r="AE135" s="26"/>
    </row>
    <row r="136" spans="2:32" ht="12" thickBot="1" x14ac:dyDescent="0.25">
      <c r="B136" s="27"/>
    </row>
    <row r="137" spans="2:32" ht="10.5" x14ac:dyDescent="0.15">
      <c r="B137" s="118">
        <v>44</v>
      </c>
      <c r="C137" s="122" t="s">
        <v>76</v>
      </c>
      <c r="D137" s="124" t="s">
        <v>72</v>
      </c>
      <c r="E137" s="126">
        <v>1990</v>
      </c>
      <c r="F137" s="18"/>
      <c r="G137" s="19">
        <v>55.01</v>
      </c>
      <c r="H137" s="18">
        <v>69.34</v>
      </c>
      <c r="I137" s="19">
        <v>66.06</v>
      </c>
      <c r="J137" s="18">
        <v>77.81</v>
      </c>
      <c r="K137" s="20">
        <v>80.09</v>
      </c>
      <c r="L137" s="19">
        <v>81.84</v>
      </c>
      <c r="M137" s="18">
        <v>84.61</v>
      </c>
      <c r="N137" s="20">
        <v>84.14</v>
      </c>
      <c r="O137" s="19">
        <v>82.4</v>
      </c>
      <c r="P137" s="18">
        <v>84.5</v>
      </c>
      <c r="Q137" s="20">
        <v>82.02</v>
      </c>
      <c r="R137" s="20">
        <v>77.13</v>
      </c>
      <c r="S137" s="20">
        <v>86.03</v>
      </c>
      <c r="T137" s="20">
        <v>86.49</v>
      </c>
      <c r="U137" s="20"/>
      <c r="V137" s="20"/>
      <c r="W137" s="20"/>
      <c r="X137" s="20"/>
      <c r="Y137" s="20"/>
      <c r="Z137" s="20"/>
      <c r="AA137" s="20"/>
      <c r="AB137" s="20"/>
      <c r="AC137" s="20"/>
      <c r="AD137" s="20"/>
      <c r="AE137" s="21"/>
    </row>
    <row r="138" spans="2:32" ht="12" customHeight="1" thickBot="1" x14ac:dyDescent="0.2">
      <c r="B138" s="119"/>
      <c r="C138" s="123"/>
      <c r="D138" s="125"/>
      <c r="E138" s="127"/>
      <c r="F138" s="22"/>
      <c r="G138" s="23"/>
      <c r="H138" s="22"/>
      <c r="I138" s="23"/>
      <c r="J138" s="22" t="s">
        <v>134</v>
      </c>
      <c r="K138" s="24" t="s">
        <v>130</v>
      </c>
      <c r="L138" s="23" t="s">
        <v>159</v>
      </c>
      <c r="M138" s="22" t="s">
        <v>158</v>
      </c>
      <c r="N138" s="24" t="s">
        <v>159</v>
      </c>
      <c r="O138" s="23" t="s">
        <v>159</v>
      </c>
      <c r="P138" s="22" t="s">
        <v>158</v>
      </c>
      <c r="Q138" s="25" t="s">
        <v>159</v>
      </c>
      <c r="R138" s="25"/>
      <c r="S138" s="25" t="s">
        <v>157</v>
      </c>
      <c r="T138" s="25" t="s">
        <v>157</v>
      </c>
      <c r="U138" s="25"/>
      <c r="V138" s="25"/>
      <c r="W138" s="25"/>
      <c r="X138" s="25"/>
      <c r="Y138" s="25"/>
      <c r="Z138" s="25"/>
      <c r="AA138" s="25"/>
      <c r="AB138" s="25"/>
      <c r="AC138" s="25"/>
      <c r="AD138" s="25"/>
      <c r="AE138" s="26"/>
    </row>
    <row r="139" spans="2:32" ht="12" thickBot="1" x14ac:dyDescent="0.25"/>
    <row r="140" spans="2:32" ht="10.5" x14ac:dyDescent="0.15">
      <c r="B140" s="118">
        <v>45</v>
      </c>
      <c r="C140" s="122" t="s">
        <v>77</v>
      </c>
      <c r="D140" s="124" t="s">
        <v>72</v>
      </c>
      <c r="E140" s="126">
        <v>1982</v>
      </c>
      <c r="F140" s="18"/>
      <c r="G140" s="19"/>
      <c r="H140" s="18">
        <v>73.75</v>
      </c>
      <c r="I140" s="19">
        <v>74.89</v>
      </c>
      <c r="J140" s="18">
        <v>77.239999999999995</v>
      </c>
      <c r="K140" s="20">
        <v>80.45</v>
      </c>
      <c r="L140" s="19">
        <v>84.64</v>
      </c>
      <c r="M140" s="18">
        <v>91.53</v>
      </c>
      <c r="N140" s="20">
        <v>91.11</v>
      </c>
      <c r="O140" s="19">
        <v>91.23</v>
      </c>
      <c r="P140" s="18">
        <v>87.7</v>
      </c>
      <c r="Q140" s="20">
        <v>87.79</v>
      </c>
      <c r="R140" s="20">
        <v>86.92</v>
      </c>
      <c r="S140" s="20">
        <v>85.33</v>
      </c>
      <c r="T140" s="20">
        <v>86.98</v>
      </c>
      <c r="U140" s="20">
        <v>89.03</v>
      </c>
      <c r="V140" s="20">
        <v>86.63</v>
      </c>
      <c r="W140" s="20">
        <v>89.09</v>
      </c>
      <c r="X140" s="20">
        <v>86.13</v>
      </c>
      <c r="Y140" s="20">
        <v>88.27</v>
      </c>
      <c r="Z140" s="20">
        <v>82.64</v>
      </c>
      <c r="AA140" s="20"/>
      <c r="AB140" s="20"/>
      <c r="AC140" s="20"/>
      <c r="AD140" s="20"/>
      <c r="AE140" s="20" t="s">
        <v>7</v>
      </c>
      <c r="AF140" s="45" t="s">
        <v>6</v>
      </c>
    </row>
    <row r="141" spans="2:32" ht="12" customHeight="1" thickBot="1" x14ac:dyDescent="0.2">
      <c r="B141" s="119"/>
      <c r="C141" s="123"/>
      <c r="D141" s="125"/>
      <c r="E141" s="127"/>
      <c r="F141" s="22"/>
      <c r="G141" s="23"/>
      <c r="H141" s="22" t="s">
        <v>136</v>
      </c>
      <c r="I141" s="23" t="s">
        <v>138</v>
      </c>
      <c r="J141" s="22" t="s">
        <v>134</v>
      </c>
      <c r="K141" s="24" t="s">
        <v>130</v>
      </c>
      <c r="L141" s="23" t="s">
        <v>158</v>
      </c>
      <c r="M141" s="22" t="s">
        <v>131</v>
      </c>
      <c r="N141" s="24" t="s">
        <v>131</v>
      </c>
      <c r="O141" s="23" t="s">
        <v>131</v>
      </c>
      <c r="P141" s="22" t="s">
        <v>131</v>
      </c>
      <c r="Q141" s="25" t="s">
        <v>131</v>
      </c>
      <c r="R141" s="25" t="s">
        <v>157</v>
      </c>
      <c r="S141" s="25" t="s">
        <v>157</v>
      </c>
      <c r="T141" s="25" t="s">
        <v>157</v>
      </c>
      <c r="U141" s="25" t="s">
        <v>131</v>
      </c>
      <c r="V141" s="25" t="s">
        <v>157</v>
      </c>
      <c r="W141" s="25" t="s">
        <v>131</v>
      </c>
      <c r="X141" s="25" t="s">
        <v>157</v>
      </c>
      <c r="Y141" s="25" t="s">
        <v>131</v>
      </c>
      <c r="Z141" s="25" t="s">
        <v>159</v>
      </c>
      <c r="AA141" s="25"/>
      <c r="AB141" s="25"/>
      <c r="AC141" s="25"/>
      <c r="AD141" s="25"/>
      <c r="AE141" s="25"/>
      <c r="AF141" s="26"/>
    </row>
    <row r="142" spans="2:32" ht="12" thickBot="1" x14ac:dyDescent="0.2">
      <c r="C142" s="28"/>
      <c r="D142" s="29"/>
      <c r="E142" s="30"/>
      <c r="F142" s="31"/>
      <c r="G142" s="31"/>
      <c r="H142" s="31"/>
      <c r="I142" s="31"/>
      <c r="J142" s="31"/>
      <c r="K142" s="31"/>
      <c r="L142" s="31"/>
      <c r="M142" s="31"/>
      <c r="N142" s="31"/>
      <c r="O142" s="31"/>
      <c r="P142" s="31"/>
      <c r="Q142" s="32"/>
      <c r="R142" s="32"/>
      <c r="S142" s="32"/>
      <c r="T142" s="32"/>
      <c r="U142" s="32"/>
      <c r="V142" s="32"/>
      <c r="W142" s="32"/>
      <c r="X142" s="3"/>
      <c r="Y142" s="3"/>
      <c r="Z142" s="3"/>
    </row>
    <row r="143" spans="2:32" ht="10.5" x14ac:dyDescent="0.15">
      <c r="B143" s="118">
        <v>46</v>
      </c>
      <c r="C143" s="122" t="s">
        <v>78</v>
      </c>
      <c r="D143" s="124" t="s">
        <v>72</v>
      </c>
      <c r="E143" s="126">
        <v>1991</v>
      </c>
      <c r="F143" s="18"/>
      <c r="G143" s="19"/>
      <c r="H143" s="18"/>
      <c r="I143" s="19">
        <v>76.37</v>
      </c>
      <c r="J143" s="18">
        <v>78.2</v>
      </c>
      <c r="K143" s="20">
        <v>80.790000000000006</v>
      </c>
      <c r="L143" s="19">
        <v>83.95</v>
      </c>
      <c r="M143" s="18">
        <v>87.63</v>
      </c>
      <c r="N143" s="20">
        <v>89.27</v>
      </c>
      <c r="O143" s="19">
        <v>91.28</v>
      </c>
      <c r="P143" s="18">
        <v>93.9</v>
      </c>
      <c r="Q143" s="20">
        <v>91.78</v>
      </c>
      <c r="R143" s="20">
        <v>86.99</v>
      </c>
      <c r="S143" s="20"/>
      <c r="T143" s="20"/>
      <c r="U143" s="20"/>
      <c r="V143" s="20"/>
      <c r="W143" s="20"/>
      <c r="X143" s="20"/>
      <c r="Y143" s="20"/>
      <c r="Z143" s="20"/>
      <c r="AA143" s="20"/>
      <c r="AB143" s="20"/>
      <c r="AC143" s="20"/>
      <c r="AD143" s="20"/>
      <c r="AE143" s="21"/>
    </row>
    <row r="144" spans="2:32" ht="12" customHeight="1" thickBot="1" x14ac:dyDescent="0.2">
      <c r="B144" s="119"/>
      <c r="C144" s="123"/>
      <c r="D144" s="125"/>
      <c r="E144" s="127"/>
      <c r="F144" s="22"/>
      <c r="G144" s="23"/>
      <c r="H144" s="22"/>
      <c r="I144" s="23" t="s">
        <v>134</v>
      </c>
      <c r="J144" s="22" t="s">
        <v>134</v>
      </c>
      <c r="K144" s="24" t="s">
        <v>130</v>
      </c>
      <c r="L144" s="23" t="s">
        <v>159</v>
      </c>
      <c r="M144" s="22" t="s">
        <v>131</v>
      </c>
      <c r="N144" s="24" t="s">
        <v>131</v>
      </c>
      <c r="O144" s="23" t="s">
        <v>131</v>
      </c>
      <c r="P144" s="22" t="s">
        <v>131</v>
      </c>
      <c r="Q144" s="25" t="s">
        <v>131</v>
      </c>
      <c r="R144" s="25" t="s">
        <v>157</v>
      </c>
      <c r="S144" s="25"/>
      <c r="T144" s="25"/>
      <c r="U144" s="25"/>
      <c r="V144" s="25"/>
      <c r="W144" s="25"/>
      <c r="X144" s="25"/>
      <c r="Y144" s="25"/>
      <c r="Z144" s="25"/>
      <c r="AA144" s="25"/>
      <c r="AB144" s="25"/>
      <c r="AC144" s="25"/>
      <c r="AD144" s="25"/>
      <c r="AE144" s="26"/>
    </row>
    <row r="145" spans="2:31" ht="12" thickBot="1" x14ac:dyDescent="0.25"/>
    <row r="146" spans="2:31" ht="10.5" x14ac:dyDescent="0.15">
      <c r="B146" s="118">
        <v>47</v>
      </c>
      <c r="C146" s="122" t="s">
        <v>79</v>
      </c>
      <c r="D146" s="124" t="s">
        <v>72</v>
      </c>
      <c r="E146" s="126">
        <v>1992</v>
      </c>
      <c r="F146" s="18"/>
      <c r="G146" s="19">
        <v>65.95</v>
      </c>
      <c r="H146" s="18">
        <v>72.099999999999994</v>
      </c>
      <c r="I146" s="19">
        <v>79.19</v>
      </c>
      <c r="J146" s="18">
        <v>82.58</v>
      </c>
      <c r="K146" s="20">
        <v>83.04</v>
      </c>
      <c r="L146" s="19">
        <v>80.66</v>
      </c>
      <c r="M146" s="18">
        <v>85.2</v>
      </c>
      <c r="N146" s="20">
        <v>84.74</v>
      </c>
      <c r="O146" s="19">
        <v>88.09</v>
      </c>
      <c r="P146" s="18">
        <v>85.32</v>
      </c>
      <c r="Q146" s="20">
        <v>85.72</v>
      </c>
      <c r="R146" s="20">
        <v>87.07</v>
      </c>
      <c r="S146" s="20"/>
      <c r="T146" s="20"/>
      <c r="U146" s="20"/>
      <c r="V146" s="20"/>
      <c r="W146" s="20"/>
      <c r="X146" s="20"/>
      <c r="Y146" s="20"/>
      <c r="Z146" s="20"/>
      <c r="AA146" s="20"/>
      <c r="AB146" s="20"/>
      <c r="AC146" s="20"/>
      <c r="AD146" s="20"/>
      <c r="AE146" s="21"/>
    </row>
    <row r="147" spans="2:31" ht="12" customHeight="1" thickBot="1" x14ac:dyDescent="0.2">
      <c r="B147" s="119"/>
      <c r="C147" s="123"/>
      <c r="D147" s="125"/>
      <c r="E147" s="127"/>
      <c r="F147" s="22"/>
      <c r="G147" s="23"/>
      <c r="H147" s="22" t="s">
        <v>140</v>
      </c>
      <c r="I147" s="23" t="s">
        <v>130</v>
      </c>
      <c r="J147" s="22" t="s">
        <v>159</v>
      </c>
      <c r="K147" s="24" t="s">
        <v>159</v>
      </c>
      <c r="L147" s="23" t="s">
        <v>130</v>
      </c>
      <c r="M147" s="22" t="s">
        <v>157</v>
      </c>
      <c r="N147" s="24" t="s">
        <v>157</v>
      </c>
      <c r="O147" s="23" t="s">
        <v>131</v>
      </c>
      <c r="P147" s="22" t="s">
        <v>157</v>
      </c>
      <c r="Q147" s="25" t="s">
        <v>157</v>
      </c>
      <c r="R147" s="25" t="s">
        <v>157</v>
      </c>
      <c r="S147" s="25"/>
      <c r="T147" s="25"/>
      <c r="U147" s="25"/>
      <c r="V147" s="25"/>
      <c r="W147" s="25"/>
      <c r="X147" s="25"/>
      <c r="Y147" s="25"/>
      <c r="Z147" s="25"/>
      <c r="AA147" s="25"/>
      <c r="AB147" s="25"/>
      <c r="AC147" s="25"/>
      <c r="AD147" s="25"/>
      <c r="AE147" s="26"/>
    </row>
    <row r="148" spans="2:31" ht="12" thickBot="1" x14ac:dyDescent="0.25">
      <c r="B148" s="27"/>
    </row>
    <row r="149" spans="2:31" ht="10.5" x14ac:dyDescent="0.15">
      <c r="B149" s="118">
        <v>48</v>
      </c>
      <c r="C149" s="122" t="s">
        <v>80</v>
      </c>
      <c r="D149" s="124" t="s">
        <v>72</v>
      </c>
      <c r="E149" s="126">
        <v>1988</v>
      </c>
      <c r="F149" s="18"/>
      <c r="G149" s="19"/>
      <c r="H149" s="18">
        <v>66.7</v>
      </c>
      <c r="I149" s="19">
        <v>68.81</v>
      </c>
      <c r="J149" s="18">
        <v>76.069999999999993</v>
      </c>
      <c r="K149" s="20">
        <v>79.7</v>
      </c>
      <c r="L149" s="19">
        <v>77.58</v>
      </c>
      <c r="M149" s="18">
        <v>84.41</v>
      </c>
      <c r="N149" s="20">
        <v>84.06</v>
      </c>
      <c r="O149" s="19">
        <v>80.39</v>
      </c>
      <c r="P149" s="18">
        <v>84.98</v>
      </c>
      <c r="Q149" s="20">
        <v>74.33</v>
      </c>
      <c r="R149" s="20">
        <v>77.8</v>
      </c>
      <c r="S149" s="20">
        <v>78.38</v>
      </c>
      <c r="T149" s="20">
        <v>84.11</v>
      </c>
      <c r="U149" s="20">
        <v>82.2</v>
      </c>
      <c r="V149" s="20"/>
      <c r="W149" s="20"/>
      <c r="X149" s="20"/>
      <c r="Y149" s="20"/>
      <c r="Z149" s="20"/>
      <c r="AA149" s="20"/>
      <c r="AB149" s="20"/>
      <c r="AC149" s="20"/>
      <c r="AD149" s="20"/>
      <c r="AE149" s="21"/>
    </row>
    <row r="150" spans="2:31" ht="12" customHeight="1" thickBot="1" x14ac:dyDescent="0.2">
      <c r="B150" s="119"/>
      <c r="C150" s="123"/>
      <c r="D150" s="125"/>
      <c r="E150" s="127"/>
      <c r="F150" s="22"/>
      <c r="G150" s="23"/>
      <c r="H150" s="22"/>
      <c r="I150" s="23"/>
      <c r="J150" s="22" t="s">
        <v>132</v>
      </c>
      <c r="K150" s="24" t="s">
        <v>130</v>
      </c>
      <c r="L150" s="23" t="s">
        <v>141</v>
      </c>
      <c r="M150" s="22" t="s">
        <v>158</v>
      </c>
      <c r="N150" s="24" t="s">
        <v>158</v>
      </c>
      <c r="O150" s="23"/>
      <c r="P150" s="22" t="s">
        <v>157</v>
      </c>
      <c r="Q150" s="25"/>
      <c r="R150" s="25"/>
      <c r="S150" s="25"/>
      <c r="T150" s="25" t="s">
        <v>158</v>
      </c>
      <c r="U150" s="25" t="s">
        <v>159</v>
      </c>
      <c r="V150" s="25"/>
      <c r="W150" s="25"/>
      <c r="X150" s="25"/>
      <c r="Y150" s="25"/>
      <c r="Z150" s="25"/>
      <c r="AA150" s="25"/>
      <c r="AB150" s="25"/>
      <c r="AC150" s="25"/>
      <c r="AD150" s="25"/>
      <c r="AE150" s="26"/>
    </row>
    <row r="151" spans="2:31" ht="12" thickBot="1" x14ac:dyDescent="0.25">
      <c r="B151" s="27"/>
    </row>
    <row r="152" spans="2:31" ht="10.5" x14ac:dyDescent="0.15">
      <c r="B152" s="118">
        <v>49</v>
      </c>
      <c r="C152" s="122" t="s">
        <v>81</v>
      </c>
      <c r="D152" s="124" t="s">
        <v>72</v>
      </c>
      <c r="E152" s="126">
        <v>1994</v>
      </c>
      <c r="F152" s="18"/>
      <c r="G152" s="19"/>
      <c r="H152" s="18">
        <v>71.12</v>
      </c>
      <c r="I152" s="19">
        <v>79.680000000000007</v>
      </c>
      <c r="J152" s="18">
        <v>80.72</v>
      </c>
      <c r="K152" s="20">
        <v>81.150000000000006</v>
      </c>
      <c r="L152" s="19">
        <v>88.29</v>
      </c>
      <c r="M152" s="18">
        <v>85.85</v>
      </c>
      <c r="N152" s="20">
        <v>86.63</v>
      </c>
      <c r="O152" s="19">
        <v>86.86</v>
      </c>
      <c r="P152" s="18"/>
      <c r="Q152" s="20"/>
      <c r="R152" s="20"/>
      <c r="S152" s="20"/>
      <c r="T152" s="20"/>
      <c r="U152" s="20"/>
      <c r="V152" s="20"/>
      <c r="W152" s="20"/>
      <c r="X152" s="20"/>
      <c r="Y152" s="20"/>
      <c r="Z152" s="20"/>
      <c r="AA152" s="20"/>
      <c r="AB152" s="20"/>
      <c r="AC152" s="20"/>
      <c r="AD152" s="20"/>
      <c r="AE152" s="21"/>
    </row>
    <row r="153" spans="2:31" ht="12" customHeight="1" thickBot="1" x14ac:dyDescent="0.2">
      <c r="B153" s="119"/>
      <c r="C153" s="123"/>
      <c r="D153" s="125"/>
      <c r="E153" s="127"/>
      <c r="F153" s="22"/>
      <c r="G153" s="23"/>
      <c r="H153" s="22" t="s">
        <v>136</v>
      </c>
      <c r="I153" s="23" t="s">
        <v>130</v>
      </c>
      <c r="J153" s="22" t="s">
        <v>130</v>
      </c>
      <c r="K153" s="24" t="s">
        <v>130</v>
      </c>
      <c r="L153" s="23" t="s">
        <v>131</v>
      </c>
      <c r="M153" s="22" t="s">
        <v>157</v>
      </c>
      <c r="N153" s="24" t="s">
        <v>157</v>
      </c>
      <c r="O153" s="23" t="s">
        <v>157</v>
      </c>
      <c r="P153" s="22"/>
      <c r="Q153" s="25"/>
      <c r="R153" s="25"/>
      <c r="S153" s="25"/>
      <c r="T153" s="25"/>
      <c r="U153" s="25"/>
      <c r="V153" s="25"/>
      <c r="W153" s="25"/>
      <c r="X153" s="25"/>
      <c r="Y153" s="25"/>
      <c r="Z153" s="25"/>
      <c r="AA153" s="25"/>
      <c r="AB153" s="25"/>
      <c r="AC153" s="25"/>
      <c r="AD153" s="25"/>
      <c r="AE153" s="26"/>
    </row>
    <row r="154" spans="2:31" ht="12" thickBot="1" x14ac:dyDescent="0.25"/>
    <row r="155" spans="2:31" ht="10.5" x14ac:dyDescent="0.15">
      <c r="B155" s="118">
        <v>50</v>
      </c>
      <c r="C155" s="122" t="s">
        <v>82</v>
      </c>
      <c r="D155" s="124" t="s">
        <v>72</v>
      </c>
      <c r="E155" s="126">
        <v>1991</v>
      </c>
      <c r="F155" s="18"/>
      <c r="G155" s="19">
        <v>65.03</v>
      </c>
      <c r="H155" s="18">
        <v>77.84</v>
      </c>
      <c r="I155" s="19">
        <v>66.75</v>
      </c>
      <c r="J155" s="18">
        <v>73.98</v>
      </c>
      <c r="K155" s="20">
        <v>80.709999999999994</v>
      </c>
      <c r="L155" s="19">
        <v>75.56</v>
      </c>
      <c r="M155" s="18">
        <v>86.13</v>
      </c>
      <c r="N155" s="20">
        <v>86.14</v>
      </c>
      <c r="O155" s="19">
        <v>85.42</v>
      </c>
      <c r="P155" s="18">
        <v>91.07</v>
      </c>
      <c r="Q155" s="20">
        <v>92.06</v>
      </c>
      <c r="R155" s="20">
        <v>89.65</v>
      </c>
      <c r="S155" s="20">
        <v>85.24</v>
      </c>
      <c r="T155" s="20"/>
      <c r="U155" s="20"/>
      <c r="V155" s="20"/>
      <c r="W155" s="20"/>
      <c r="X155" s="20"/>
      <c r="Y155" s="20"/>
      <c r="Z155" s="20"/>
      <c r="AA155" s="20"/>
      <c r="AB155" s="20"/>
      <c r="AC155" s="20"/>
      <c r="AD155" s="20"/>
      <c r="AE155" s="21"/>
    </row>
    <row r="156" spans="2:31" ht="12" customHeight="1" thickBot="1" x14ac:dyDescent="0.2">
      <c r="B156" s="119"/>
      <c r="C156" s="123"/>
      <c r="D156" s="125"/>
      <c r="E156" s="127"/>
      <c r="F156" s="22"/>
      <c r="G156" s="23"/>
      <c r="H156" s="22" t="s">
        <v>130</v>
      </c>
      <c r="I156" s="23"/>
      <c r="J156" s="22" t="s">
        <v>137</v>
      </c>
      <c r="K156" s="24" t="s">
        <v>130</v>
      </c>
      <c r="L156" s="23" t="s">
        <v>137</v>
      </c>
      <c r="M156" s="22" t="s">
        <v>157</v>
      </c>
      <c r="N156" s="24" t="s">
        <v>157</v>
      </c>
      <c r="O156" s="23" t="s">
        <v>157</v>
      </c>
      <c r="P156" s="22" t="s">
        <v>131</v>
      </c>
      <c r="Q156" s="25" t="s">
        <v>131</v>
      </c>
      <c r="R156" s="25" t="s">
        <v>131</v>
      </c>
      <c r="S156" s="25" t="s">
        <v>157</v>
      </c>
      <c r="T156" s="25"/>
      <c r="U156" s="25"/>
      <c r="V156" s="25"/>
      <c r="W156" s="25"/>
      <c r="X156" s="25"/>
      <c r="Y156" s="25"/>
      <c r="Z156" s="25"/>
      <c r="AA156" s="25"/>
      <c r="AB156" s="25"/>
      <c r="AC156" s="25"/>
      <c r="AD156" s="25"/>
      <c r="AE156" s="26"/>
    </row>
    <row r="157" spans="2:31" ht="12" thickBot="1" x14ac:dyDescent="0.2">
      <c r="B157" s="27"/>
      <c r="C157" s="28"/>
      <c r="D157" s="29"/>
      <c r="E157" s="30"/>
      <c r="F157" s="31"/>
      <c r="G157" s="31"/>
      <c r="H157" s="31"/>
      <c r="I157" s="31"/>
      <c r="J157" s="31"/>
      <c r="K157" s="31"/>
      <c r="L157" s="31"/>
      <c r="M157" s="31"/>
      <c r="N157" s="31"/>
      <c r="O157" s="31"/>
      <c r="P157" s="31"/>
      <c r="Q157" s="32"/>
      <c r="R157" s="32"/>
      <c r="S157" s="32"/>
      <c r="T157" s="32"/>
      <c r="U157" s="32"/>
      <c r="V157" s="32"/>
      <c r="W157" s="32"/>
      <c r="X157" s="3"/>
      <c r="Y157" s="3"/>
      <c r="Z157" s="3"/>
    </row>
    <row r="158" spans="2:31" ht="10.5" x14ac:dyDescent="0.15">
      <c r="B158" s="118">
        <v>51</v>
      </c>
      <c r="C158" s="122" t="s">
        <v>83</v>
      </c>
      <c r="D158" s="124" t="s">
        <v>72</v>
      </c>
      <c r="E158" s="126">
        <v>1990</v>
      </c>
      <c r="F158" s="18"/>
      <c r="G158" s="19">
        <v>76.930000000000007</v>
      </c>
      <c r="H158" s="18">
        <v>76.59</v>
      </c>
      <c r="I158" s="19">
        <v>81.95</v>
      </c>
      <c r="J158" s="18">
        <v>84.47</v>
      </c>
      <c r="K158" s="20">
        <v>84.08</v>
      </c>
      <c r="L158" s="19">
        <v>80.400000000000006</v>
      </c>
      <c r="M158" s="18">
        <v>75.849999999999994</v>
      </c>
      <c r="N158" s="20">
        <v>82.97</v>
      </c>
      <c r="O158" s="19">
        <v>86.21</v>
      </c>
      <c r="P158" s="18">
        <v>88.02</v>
      </c>
      <c r="Q158" s="20">
        <v>89.73</v>
      </c>
      <c r="R158" s="20">
        <v>89.02</v>
      </c>
      <c r="S158" s="20">
        <v>85.78</v>
      </c>
      <c r="T158" s="20">
        <v>84.31</v>
      </c>
      <c r="U158" s="20">
        <v>78.900000000000006</v>
      </c>
      <c r="V158" s="20"/>
      <c r="W158" s="20"/>
      <c r="X158" s="20"/>
      <c r="Y158" s="20"/>
      <c r="Z158" s="20"/>
      <c r="AA158" s="20"/>
      <c r="AB158" s="20"/>
      <c r="AC158" s="20"/>
      <c r="AD158" s="20"/>
      <c r="AE158" s="21"/>
    </row>
    <row r="159" spans="2:31" ht="12" customHeight="1" thickBot="1" x14ac:dyDescent="0.2">
      <c r="B159" s="119"/>
      <c r="C159" s="123"/>
      <c r="D159" s="125"/>
      <c r="E159" s="127"/>
      <c r="F159" s="22"/>
      <c r="G159" s="23"/>
      <c r="H159" s="22" t="s">
        <v>134</v>
      </c>
      <c r="I159" s="23" t="s">
        <v>159</v>
      </c>
      <c r="J159" s="22" t="s">
        <v>158</v>
      </c>
      <c r="K159" s="24" t="s">
        <v>158</v>
      </c>
      <c r="L159" s="23" t="s">
        <v>130</v>
      </c>
      <c r="M159" s="22"/>
      <c r="N159" s="24" t="s">
        <v>159</v>
      </c>
      <c r="O159" s="23" t="s">
        <v>157</v>
      </c>
      <c r="P159" s="22" t="s">
        <v>131</v>
      </c>
      <c r="Q159" s="25" t="s">
        <v>131</v>
      </c>
      <c r="R159" s="25" t="s">
        <v>131</v>
      </c>
      <c r="S159" s="25" t="s">
        <v>157</v>
      </c>
      <c r="T159" s="25" t="s">
        <v>158</v>
      </c>
      <c r="U159" s="25"/>
      <c r="V159" s="25"/>
      <c r="W159" s="25"/>
      <c r="X159" s="25"/>
      <c r="Y159" s="25"/>
      <c r="Z159" s="25"/>
      <c r="AA159" s="25"/>
      <c r="AB159" s="25"/>
      <c r="AC159" s="25"/>
      <c r="AD159" s="25"/>
      <c r="AE159" s="26"/>
    </row>
    <row r="160" spans="2:31" ht="12" thickBot="1" x14ac:dyDescent="0.2">
      <c r="B160" s="27"/>
      <c r="C160" s="28"/>
      <c r="D160" s="29"/>
      <c r="E160" s="30"/>
      <c r="F160" s="31"/>
      <c r="G160" s="31"/>
      <c r="H160" s="31"/>
      <c r="I160" s="31"/>
      <c r="J160" s="31"/>
      <c r="K160" s="31"/>
      <c r="L160" s="31"/>
      <c r="M160" s="31"/>
      <c r="N160" s="31"/>
      <c r="O160" s="31"/>
      <c r="P160" s="31"/>
      <c r="Q160" s="32"/>
      <c r="R160" s="32"/>
      <c r="S160" s="32"/>
      <c r="T160" s="32"/>
      <c r="U160" s="32"/>
      <c r="V160" s="32"/>
      <c r="W160" s="32"/>
      <c r="X160" s="3"/>
      <c r="Y160" s="3"/>
      <c r="Z160" s="3"/>
    </row>
    <row r="161" spans="2:31" ht="10.5" x14ac:dyDescent="0.15">
      <c r="B161" s="118">
        <v>52</v>
      </c>
      <c r="C161" s="122" t="s">
        <v>84</v>
      </c>
      <c r="D161" s="124" t="s">
        <v>72</v>
      </c>
      <c r="E161" s="126">
        <v>1989</v>
      </c>
      <c r="F161" s="18"/>
      <c r="G161" s="19"/>
      <c r="H161" s="18"/>
      <c r="I161" s="19">
        <v>72.61</v>
      </c>
      <c r="J161" s="18">
        <v>75.180000000000007</v>
      </c>
      <c r="K161" s="20">
        <v>79.53</v>
      </c>
      <c r="L161" s="19">
        <v>83.39</v>
      </c>
      <c r="M161" s="18">
        <v>82.28</v>
      </c>
      <c r="N161" s="20">
        <v>79</v>
      </c>
      <c r="O161" s="19">
        <v>84.08</v>
      </c>
      <c r="P161" s="18">
        <v>80.37</v>
      </c>
      <c r="Q161" s="20"/>
      <c r="R161" s="20"/>
      <c r="S161" s="20"/>
      <c r="T161" s="20"/>
      <c r="U161" s="20"/>
      <c r="V161" s="20"/>
      <c r="W161" s="20"/>
      <c r="X161" s="20"/>
      <c r="Y161" s="20"/>
      <c r="Z161" s="20"/>
      <c r="AA161" s="20"/>
      <c r="AB161" s="20"/>
      <c r="AC161" s="20"/>
      <c r="AD161" s="20"/>
      <c r="AE161" s="21"/>
    </row>
    <row r="162" spans="2:31" ht="12" customHeight="1" thickBot="1" x14ac:dyDescent="0.2">
      <c r="B162" s="119"/>
      <c r="C162" s="123"/>
      <c r="D162" s="125"/>
      <c r="E162" s="127"/>
      <c r="F162" s="22"/>
      <c r="G162" s="23"/>
      <c r="H162" s="22"/>
      <c r="I162" s="23" t="s">
        <v>138</v>
      </c>
      <c r="J162" s="22" t="s">
        <v>143</v>
      </c>
      <c r="K162" s="24" t="s">
        <v>130</v>
      </c>
      <c r="L162" s="23" t="s">
        <v>158</v>
      </c>
      <c r="M162" s="22" t="s">
        <v>159</v>
      </c>
      <c r="N162" s="24"/>
      <c r="O162" s="23" t="s">
        <v>158</v>
      </c>
      <c r="P162" s="22" t="s">
        <v>135</v>
      </c>
      <c r="Q162" s="25"/>
      <c r="R162" s="25"/>
      <c r="S162" s="25"/>
      <c r="T162" s="25"/>
      <c r="U162" s="25"/>
      <c r="V162" s="25"/>
      <c r="W162" s="25"/>
      <c r="X162" s="25"/>
      <c r="Y162" s="25"/>
      <c r="Z162" s="25"/>
      <c r="AA162" s="25"/>
      <c r="AB162" s="25"/>
      <c r="AC162" s="25"/>
      <c r="AD162" s="25"/>
      <c r="AE162" s="26"/>
    </row>
    <row r="163" spans="2:31" ht="12" thickBot="1" x14ac:dyDescent="0.2">
      <c r="B163" s="27"/>
      <c r="C163" s="34"/>
      <c r="D163" s="16"/>
      <c r="E163" s="35"/>
      <c r="F163" s="31"/>
      <c r="G163" s="31"/>
      <c r="H163" s="31"/>
      <c r="I163" s="36"/>
      <c r="J163" s="36"/>
      <c r="K163" s="31"/>
      <c r="L163" s="31"/>
      <c r="M163" s="31"/>
      <c r="N163" s="31"/>
      <c r="O163" s="31"/>
      <c r="P163" s="31"/>
      <c r="Q163" s="31"/>
      <c r="R163" s="31"/>
      <c r="S163" s="31"/>
      <c r="T163" s="31"/>
      <c r="U163" s="31"/>
      <c r="V163" s="31"/>
      <c r="W163" s="31"/>
      <c r="X163" s="37"/>
      <c r="Y163" s="38"/>
      <c r="Z163" s="38"/>
    </row>
    <row r="164" spans="2:31" ht="10.5" x14ac:dyDescent="0.15">
      <c r="B164" s="118">
        <v>53</v>
      </c>
      <c r="C164" s="122" t="s">
        <v>85</v>
      </c>
      <c r="D164" s="124" t="s">
        <v>72</v>
      </c>
      <c r="E164" s="126">
        <v>1983</v>
      </c>
      <c r="F164" s="18"/>
      <c r="G164" s="19"/>
      <c r="H164" s="18"/>
      <c r="I164" s="19">
        <v>73.22</v>
      </c>
      <c r="J164" s="18">
        <v>72.319999999999993</v>
      </c>
      <c r="K164" s="20">
        <v>75.98</v>
      </c>
      <c r="L164" s="19">
        <v>79.45</v>
      </c>
      <c r="M164" s="18">
        <v>81.2</v>
      </c>
      <c r="N164" s="20">
        <v>80.349999999999994</v>
      </c>
      <c r="O164" s="19">
        <v>86.45</v>
      </c>
      <c r="P164" s="18">
        <v>84.11</v>
      </c>
      <c r="Q164" s="20">
        <v>88.34</v>
      </c>
      <c r="R164" s="20">
        <v>87.68</v>
      </c>
      <c r="S164" s="20">
        <v>87.38</v>
      </c>
      <c r="T164" s="20">
        <v>88.18</v>
      </c>
      <c r="U164" s="20">
        <v>84.82</v>
      </c>
      <c r="V164" s="20">
        <v>82.29</v>
      </c>
      <c r="W164" s="20">
        <v>82.3</v>
      </c>
      <c r="X164" s="20">
        <v>82.85</v>
      </c>
      <c r="Y164" s="20">
        <v>83.03</v>
      </c>
      <c r="Z164" s="20"/>
      <c r="AA164" s="20"/>
      <c r="AB164" s="43"/>
      <c r="AC164" s="43"/>
      <c r="AD164" s="43"/>
      <c r="AE164" s="21"/>
    </row>
    <row r="165" spans="2:31" ht="12" customHeight="1" thickBot="1" x14ac:dyDescent="0.2">
      <c r="B165" s="119"/>
      <c r="C165" s="123"/>
      <c r="D165" s="125"/>
      <c r="E165" s="127"/>
      <c r="F165" s="22"/>
      <c r="G165" s="23"/>
      <c r="H165" s="22"/>
      <c r="I165" s="23" t="s">
        <v>138</v>
      </c>
      <c r="J165" s="22"/>
      <c r="K165" s="24" t="s">
        <v>142</v>
      </c>
      <c r="L165" s="23" t="s">
        <v>130</v>
      </c>
      <c r="M165" s="22" t="s">
        <v>133</v>
      </c>
      <c r="N165" s="24" t="s">
        <v>133</v>
      </c>
      <c r="O165" s="23" t="s">
        <v>157</v>
      </c>
      <c r="P165" s="22" t="s">
        <v>158</v>
      </c>
      <c r="Q165" s="25" t="s">
        <v>131</v>
      </c>
      <c r="R165" s="25" t="s">
        <v>131</v>
      </c>
      <c r="S165" s="25" t="s">
        <v>131</v>
      </c>
      <c r="T165" s="25" t="s">
        <v>131</v>
      </c>
      <c r="U165" s="25" t="s">
        <v>157</v>
      </c>
      <c r="V165" s="25" t="s">
        <v>159</v>
      </c>
      <c r="W165" s="25" t="s">
        <v>159</v>
      </c>
      <c r="X165" s="25" t="s">
        <v>159</v>
      </c>
      <c r="Y165" s="25" t="s">
        <v>159</v>
      </c>
      <c r="Z165" s="25"/>
      <c r="AA165" s="25"/>
      <c r="AB165" s="25"/>
      <c r="AC165" s="25"/>
      <c r="AD165" s="25"/>
      <c r="AE165" s="26"/>
    </row>
    <row r="166" spans="2:31" ht="12" thickBot="1" x14ac:dyDescent="0.2">
      <c r="C166" s="34"/>
      <c r="D166" s="16"/>
      <c r="E166" s="35"/>
      <c r="F166" s="31"/>
      <c r="G166" s="31"/>
      <c r="H166" s="31"/>
      <c r="I166" s="36"/>
      <c r="J166" s="36"/>
      <c r="K166" s="31"/>
      <c r="L166" s="31"/>
      <c r="M166" s="31"/>
      <c r="N166" s="31"/>
      <c r="O166" s="31"/>
      <c r="P166" s="31"/>
      <c r="Q166" s="31"/>
      <c r="R166" s="31"/>
      <c r="S166" s="31"/>
      <c r="T166" s="31"/>
      <c r="U166" s="31"/>
      <c r="V166" s="31"/>
      <c r="W166" s="31"/>
      <c r="X166" s="37"/>
      <c r="Y166" s="38"/>
      <c r="Z166" s="38"/>
    </row>
    <row r="167" spans="2:31" ht="10.5" x14ac:dyDescent="0.15">
      <c r="B167" s="118">
        <v>54</v>
      </c>
      <c r="C167" s="122" t="s">
        <v>86</v>
      </c>
      <c r="D167" s="124" t="s">
        <v>72</v>
      </c>
      <c r="E167" s="126">
        <v>1990</v>
      </c>
      <c r="F167" s="18">
        <v>54.09</v>
      </c>
      <c r="G167" s="19">
        <v>61.74</v>
      </c>
      <c r="H167" s="18">
        <v>68.42</v>
      </c>
      <c r="I167" s="19">
        <v>78.400000000000006</v>
      </c>
      <c r="J167" s="18">
        <v>71.41</v>
      </c>
      <c r="K167" s="20">
        <v>70.069999999999993</v>
      </c>
      <c r="L167" s="19">
        <v>76.97</v>
      </c>
      <c r="M167" s="18">
        <v>79.819999999999993</v>
      </c>
      <c r="N167" s="20">
        <v>79.7</v>
      </c>
      <c r="O167" s="19">
        <v>86.65</v>
      </c>
      <c r="P167" s="18">
        <v>84.47</v>
      </c>
      <c r="Q167" s="20">
        <v>86.06</v>
      </c>
      <c r="R167" s="20">
        <v>89.75</v>
      </c>
      <c r="S167" s="20">
        <v>90.61</v>
      </c>
      <c r="T167" s="43"/>
      <c r="U167" s="43"/>
      <c r="V167" s="43"/>
      <c r="W167" s="43"/>
      <c r="X167" s="43"/>
      <c r="Y167" s="43"/>
      <c r="Z167" s="43"/>
      <c r="AA167" s="43"/>
      <c r="AB167" s="43"/>
      <c r="AC167" s="43"/>
      <c r="AD167" s="43"/>
      <c r="AE167" s="21"/>
    </row>
    <row r="168" spans="2:31" ht="12" customHeight="1" thickBot="1" x14ac:dyDescent="0.2">
      <c r="B168" s="119"/>
      <c r="C168" s="123"/>
      <c r="D168" s="125"/>
      <c r="E168" s="127"/>
      <c r="F168" s="22"/>
      <c r="G168" s="23"/>
      <c r="H168" s="22"/>
      <c r="I168" s="23" t="s">
        <v>134</v>
      </c>
      <c r="J168" s="22"/>
      <c r="K168" s="24"/>
      <c r="L168" s="23" t="s">
        <v>137</v>
      </c>
      <c r="M168" s="22" t="s">
        <v>133</v>
      </c>
      <c r="N168" s="24" t="s">
        <v>133</v>
      </c>
      <c r="O168" s="23" t="s">
        <v>157</v>
      </c>
      <c r="P168" s="22" t="s">
        <v>159</v>
      </c>
      <c r="Q168" s="25" t="s">
        <v>157</v>
      </c>
      <c r="R168" s="25" t="s">
        <v>131</v>
      </c>
      <c r="S168" s="25" t="s">
        <v>131</v>
      </c>
      <c r="T168" s="25"/>
      <c r="U168" s="25"/>
      <c r="V168" s="25"/>
      <c r="W168" s="25"/>
      <c r="X168" s="25"/>
      <c r="Y168" s="25"/>
      <c r="Z168" s="25"/>
      <c r="AA168" s="25"/>
      <c r="AB168" s="25"/>
      <c r="AC168" s="25"/>
      <c r="AD168" s="25"/>
      <c r="AE168" s="26"/>
    </row>
    <row r="169" spans="2:31" x14ac:dyDescent="0.2">
      <c r="B169" s="33"/>
    </row>
  </sheetData>
  <mergeCells count="224">
    <mergeCell ref="C164:C165"/>
    <mergeCell ref="D164:D165"/>
    <mergeCell ref="E164:E165"/>
    <mergeCell ref="C167:C168"/>
    <mergeCell ref="D167:D168"/>
    <mergeCell ref="E167:E168"/>
    <mergeCell ref="C158:C159"/>
    <mergeCell ref="D158:D159"/>
    <mergeCell ref="E158:E159"/>
    <mergeCell ref="C161:C162"/>
    <mergeCell ref="D161:D162"/>
    <mergeCell ref="E161:E162"/>
    <mergeCell ref="C152:C153"/>
    <mergeCell ref="D152:D153"/>
    <mergeCell ref="E152:E153"/>
    <mergeCell ref="C155:C156"/>
    <mergeCell ref="D155:D156"/>
    <mergeCell ref="E155:E156"/>
    <mergeCell ref="C146:C147"/>
    <mergeCell ref="D146:D147"/>
    <mergeCell ref="E146:E147"/>
    <mergeCell ref="C149:C150"/>
    <mergeCell ref="D149:D150"/>
    <mergeCell ref="E149:E150"/>
    <mergeCell ref="C143:C144"/>
    <mergeCell ref="D143:D144"/>
    <mergeCell ref="E143:E144"/>
    <mergeCell ref="C140:C141"/>
    <mergeCell ref="D140:D141"/>
    <mergeCell ref="E140:E141"/>
    <mergeCell ref="C134:C135"/>
    <mergeCell ref="D134:D135"/>
    <mergeCell ref="E134:E135"/>
    <mergeCell ref="C137:C138"/>
    <mergeCell ref="D137:D138"/>
    <mergeCell ref="E137:E138"/>
    <mergeCell ref="C128:C129"/>
    <mergeCell ref="D128:D129"/>
    <mergeCell ref="E128:E129"/>
    <mergeCell ref="C131:C132"/>
    <mergeCell ref="D131:D132"/>
    <mergeCell ref="E131:E132"/>
    <mergeCell ref="C122:C123"/>
    <mergeCell ref="D122:D123"/>
    <mergeCell ref="E122:E123"/>
    <mergeCell ref="C125:C126"/>
    <mergeCell ref="D125:D126"/>
    <mergeCell ref="E125:E126"/>
    <mergeCell ref="C116:C117"/>
    <mergeCell ref="D116:D117"/>
    <mergeCell ref="E116:E117"/>
    <mergeCell ref="C119:C120"/>
    <mergeCell ref="D119:D120"/>
    <mergeCell ref="E119:E120"/>
    <mergeCell ref="C110:C111"/>
    <mergeCell ref="D110:D111"/>
    <mergeCell ref="E110:E111"/>
    <mergeCell ref="C113:C114"/>
    <mergeCell ref="D113:D114"/>
    <mergeCell ref="E113:E114"/>
    <mergeCell ref="C104:C105"/>
    <mergeCell ref="D104:D105"/>
    <mergeCell ref="E104:E105"/>
    <mergeCell ref="C107:C108"/>
    <mergeCell ref="D107:D108"/>
    <mergeCell ref="E107:E108"/>
    <mergeCell ref="C101:C102"/>
    <mergeCell ref="D101:D102"/>
    <mergeCell ref="E101:E102"/>
    <mergeCell ref="C98:C99"/>
    <mergeCell ref="D98:D99"/>
    <mergeCell ref="E98:E99"/>
    <mergeCell ref="C92:C93"/>
    <mergeCell ref="D92:D93"/>
    <mergeCell ref="E92:E93"/>
    <mergeCell ref="C95:C96"/>
    <mergeCell ref="D95:D96"/>
    <mergeCell ref="E95:E96"/>
    <mergeCell ref="C86:C87"/>
    <mergeCell ref="D86:D87"/>
    <mergeCell ref="E86:E87"/>
    <mergeCell ref="C89:C90"/>
    <mergeCell ref="D89:D90"/>
    <mergeCell ref="E89:E90"/>
    <mergeCell ref="C80:C81"/>
    <mergeCell ref="D80:D81"/>
    <mergeCell ref="E80:E81"/>
    <mergeCell ref="C83:C84"/>
    <mergeCell ref="D83:D84"/>
    <mergeCell ref="E83:E84"/>
    <mergeCell ref="C74:C75"/>
    <mergeCell ref="D74:D75"/>
    <mergeCell ref="E74:E75"/>
    <mergeCell ref="C77:C78"/>
    <mergeCell ref="D77:D78"/>
    <mergeCell ref="E77:E78"/>
    <mergeCell ref="C68:C69"/>
    <mergeCell ref="D68:D69"/>
    <mergeCell ref="E68:E69"/>
    <mergeCell ref="C71:C72"/>
    <mergeCell ref="D71:D72"/>
    <mergeCell ref="E71:E72"/>
    <mergeCell ref="C62:C63"/>
    <mergeCell ref="D62:D63"/>
    <mergeCell ref="E62:E63"/>
    <mergeCell ref="C65:C66"/>
    <mergeCell ref="D65:D66"/>
    <mergeCell ref="E65:E66"/>
    <mergeCell ref="C59:C60"/>
    <mergeCell ref="D59:D60"/>
    <mergeCell ref="E59:E60"/>
    <mergeCell ref="C56:C57"/>
    <mergeCell ref="D56:D57"/>
    <mergeCell ref="E56:E57"/>
    <mergeCell ref="C50:C51"/>
    <mergeCell ref="D50:D51"/>
    <mergeCell ref="E50:E51"/>
    <mergeCell ref="C53:C54"/>
    <mergeCell ref="D53:D54"/>
    <mergeCell ref="E53:E54"/>
    <mergeCell ref="C47:C48"/>
    <mergeCell ref="D47:D48"/>
    <mergeCell ref="E47:E48"/>
    <mergeCell ref="C38:C39"/>
    <mergeCell ref="D38:D39"/>
    <mergeCell ref="E38:E39"/>
    <mergeCell ref="C41:C42"/>
    <mergeCell ref="D41:D42"/>
    <mergeCell ref="E41:E42"/>
    <mergeCell ref="D35:D36"/>
    <mergeCell ref="E35:E36"/>
    <mergeCell ref="C26:C27"/>
    <mergeCell ref="D26:D27"/>
    <mergeCell ref="E26:E27"/>
    <mergeCell ref="C29:C30"/>
    <mergeCell ref="D29:D30"/>
    <mergeCell ref="E29:E30"/>
    <mergeCell ref="C44:C45"/>
    <mergeCell ref="D44:D45"/>
    <mergeCell ref="E44:E45"/>
    <mergeCell ref="B164:B165"/>
    <mergeCell ref="B167:B168"/>
    <mergeCell ref="C14:C15"/>
    <mergeCell ref="D14:D15"/>
    <mergeCell ref="E14:E15"/>
    <mergeCell ref="C8:C9"/>
    <mergeCell ref="D8:D9"/>
    <mergeCell ref="E8:E9"/>
    <mergeCell ref="C11:C12"/>
    <mergeCell ref="D11:D12"/>
    <mergeCell ref="E11:E12"/>
    <mergeCell ref="C20:C21"/>
    <mergeCell ref="D20:D21"/>
    <mergeCell ref="E20:E21"/>
    <mergeCell ref="C23:C24"/>
    <mergeCell ref="D23:D24"/>
    <mergeCell ref="E23:E24"/>
    <mergeCell ref="C17:C18"/>
    <mergeCell ref="D17:D18"/>
    <mergeCell ref="E17:E18"/>
    <mergeCell ref="C32:C33"/>
    <mergeCell ref="D32:D33"/>
    <mergeCell ref="E32:E33"/>
    <mergeCell ref="C35:C36"/>
    <mergeCell ref="B140:B141"/>
    <mergeCell ref="B143:B144"/>
    <mergeCell ref="B134:B135"/>
    <mergeCell ref="B137:B138"/>
    <mergeCell ref="B152:B153"/>
    <mergeCell ref="B146:B147"/>
    <mergeCell ref="B149:B150"/>
    <mergeCell ref="B158:B159"/>
    <mergeCell ref="B161:B162"/>
    <mergeCell ref="B155:B156"/>
    <mergeCell ref="B110:B111"/>
    <mergeCell ref="B104:B105"/>
    <mergeCell ref="B107:B108"/>
    <mergeCell ref="B116:B117"/>
    <mergeCell ref="B119:B120"/>
    <mergeCell ref="B113:B114"/>
    <mergeCell ref="B128:B129"/>
    <mergeCell ref="B131:B132"/>
    <mergeCell ref="B122:B123"/>
    <mergeCell ref="B125:B126"/>
    <mergeCell ref="B74:B75"/>
    <mergeCell ref="B77:B78"/>
    <mergeCell ref="B71:B72"/>
    <mergeCell ref="B86:B87"/>
    <mergeCell ref="B89:B90"/>
    <mergeCell ref="B80:B81"/>
    <mergeCell ref="B83:B84"/>
    <mergeCell ref="B98:B99"/>
    <mergeCell ref="B101:B102"/>
    <mergeCell ref="B92:B93"/>
    <mergeCell ref="B95:B96"/>
    <mergeCell ref="B44:B45"/>
    <mergeCell ref="B47:B48"/>
    <mergeCell ref="B38:B39"/>
    <mergeCell ref="B41:B42"/>
    <mergeCell ref="B56:B57"/>
    <mergeCell ref="B59:B60"/>
    <mergeCell ref="B50:B51"/>
    <mergeCell ref="B53:B54"/>
    <mergeCell ref="B68:B69"/>
    <mergeCell ref="B62:B63"/>
    <mergeCell ref="B65:B66"/>
    <mergeCell ref="B17:B18"/>
    <mergeCell ref="B8:B9"/>
    <mergeCell ref="B11:B12"/>
    <mergeCell ref="B26:B27"/>
    <mergeCell ref="B20:B21"/>
    <mergeCell ref="B23:B24"/>
    <mergeCell ref="B32:B33"/>
    <mergeCell ref="B35:B36"/>
    <mergeCell ref="B29:B30"/>
    <mergeCell ref="C2:AE2"/>
    <mergeCell ref="C5:C6"/>
    <mergeCell ref="D5:D6"/>
    <mergeCell ref="E5:E6"/>
    <mergeCell ref="F5:G5"/>
    <mergeCell ref="H5:I5"/>
    <mergeCell ref="J5:L5"/>
    <mergeCell ref="M5:O5"/>
    <mergeCell ref="B14:B15"/>
  </mergeCells>
  <pageMargins left="0.75" right="0.75" top="1" bottom="1" header="0.5" footer="0.5"/>
  <pageSetup paperSize="9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CB46E6-21F0-4C4A-9549-AEBDC27136EB}">
  <dimension ref="B1:AE103"/>
  <sheetViews>
    <sheetView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K29" sqref="K29"/>
    </sheetView>
  </sheetViews>
  <sheetFormatPr defaultRowHeight="10.5" x14ac:dyDescent="0.2"/>
  <cols>
    <col min="1" max="1" width="4.7109375" style="77" customWidth="1"/>
    <col min="2" max="2" width="5.140625" style="77" customWidth="1"/>
    <col min="3" max="3" width="29.28515625" style="77" customWidth="1"/>
    <col min="4" max="4" width="8.42578125" style="77" customWidth="1"/>
    <col min="5" max="5" width="9.140625" style="35"/>
    <col min="6" max="12" width="9.140625" style="77"/>
    <col min="13" max="13" width="9.42578125" style="77" customWidth="1"/>
    <col min="14" max="26" width="9.140625" style="77"/>
    <col min="27" max="27" width="9.140625" style="77" customWidth="1"/>
    <col min="28" max="16384" width="9.140625" style="77"/>
  </cols>
  <sheetData>
    <row r="1" spans="2:31" ht="11.25" thickBot="1" x14ac:dyDescent="0.25"/>
    <row r="2" spans="2:31" ht="19.5" thickBot="1" x14ac:dyDescent="0.25">
      <c r="C2" s="129" t="s">
        <v>176</v>
      </c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  <c r="T2" s="130"/>
      <c r="U2" s="130"/>
      <c r="V2" s="130"/>
      <c r="W2" s="130"/>
      <c r="X2" s="130"/>
      <c r="Y2" s="130"/>
      <c r="Z2" s="130"/>
      <c r="AA2" s="130"/>
      <c r="AB2" s="130"/>
      <c r="AC2" s="130"/>
      <c r="AD2" s="130"/>
      <c r="AE2" s="131"/>
    </row>
    <row r="4" spans="2:31" ht="11.25" thickBot="1" x14ac:dyDescent="0.25"/>
    <row r="5" spans="2:31" ht="11.25" customHeight="1" thickBot="1" x14ac:dyDescent="0.25">
      <c r="C5" s="111" t="s">
        <v>156</v>
      </c>
      <c r="D5" s="113" t="s">
        <v>0</v>
      </c>
      <c r="E5" s="115" t="s">
        <v>1</v>
      </c>
      <c r="F5" s="128" t="s">
        <v>2</v>
      </c>
      <c r="G5" s="128"/>
      <c r="H5" s="128" t="s">
        <v>3</v>
      </c>
      <c r="I5" s="128"/>
      <c r="J5" s="128" t="s">
        <v>4</v>
      </c>
      <c r="K5" s="128"/>
      <c r="L5" s="128"/>
      <c r="M5" s="128" t="s">
        <v>5</v>
      </c>
      <c r="N5" s="128"/>
      <c r="O5" s="128"/>
      <c r="P5" s="78"/>
      <c r="Q5" s="79"/>
      <c r="R5" s="79"/>
      <c r="S5" s="79"/>
      <c r="T5" s="79"/>
      <c r="U5" s="79"/>
      <c r="V5" s="79"/>
      <c r="W5" s="79"/>
      <c r="X5" s="6"/>
      <c r="Y5" s="80"/>
      <c r="Z5" s="80"/>
      <c r="AA5" s="80"/>
      <c r="AB5" s="80"/>
      <c r="AC5" s="80"/>
      <c r="AD5" s="80"/>
      <c r="AE5" s="81"/>
    </row>
    <row r="6" spans="2:31" s="35" customFormat="1" ht="13.5" customHeight="1" thickBot="1" x14ac:dyDescent="0.25">
      <c r="C6" s="112"/>
      <c r="D6" s="114"/>
      <c r="E6" s="116"/>
      <c r="F6" s="82">
        <v>16</v>
      </c>
      <c r="G6" s="83">
        <v>17</v>
      </c>
      <c r="H6" s="84">
        <v>18</v>
      </c>
      <c r="I6" s="83">
        <v>19</v>
      </c>
      <c r="J6" s="84">
        <v>20</v>
      </c>
      <c r="K6" s="85">
        <v>21</v>
      </c>
      <c r="L6" s="83">
        <v>22</v>
      </c>
      <c r="M6" s="84">
        <v>23</v>
      </c>
      <c r="N6" s="85">
        <v>24</v>
      </c>
      <c r="O6" s="83">
        <v>25</v>
      </c>
      <c r="P6" s="86">
        <v>26</v>
      </c>
      <c r="Q6" s="86">
        <v>27</v>
      </c>
      <c r="R6" s="86">
        <v>28</v>
      </c>
      <c r="S6" s="86">
        <v>29</v>
      </c>
      <c r="T6" s="86">
        <v>30</v>
      </c>
      <c r="U6" s="86">
        <v>31</v>
      </c>
      <c r="V6" s="86">
        <v>32</v>
      </c>
      <c r="W6" s="86">
        <v>33</v>
      </c>
      <c r="X6" s="14">
        <v>34</v>
      </c>
      <c r="Y6" s="86">
        <v>35</v>
      </c>
      <c r="Z6" s="86">
        <v>36</v>
      </c>
      <c r="AA6" s="86">
        <v>37</v>
      </c>
      <c r="AB6" s="86">
        <v>38</v>
      </c>
      <c r="AC6" s="86">
        <v>39</v>
      </c>
      <c r="AD6" s="86">
        <v>40</v>
      </c>
      <c r="AE6" s="86">
        <v>41</v>
      </c>
    </row>
    <row r="7" spans="2:31" s="35" customFormat="1" ht="12" thickBot="1" x14ac:dyDescent="0.25">
      <c r="C7" s="15"/>
      <c r="D7" s="16"/>
      <c r="E7" s="17"/>
      <c r="X7" s="17"/>
      <c r="Y7" s="17"/>
      <c r="Z7" s="17"/>
    </row>
    <row r="8" spans="2:31" x14ac:dyDescent="0.2">
      <c r="B8" s="118">
        <v>1</v>
      </c>
      <c r="C8" s="122" t="s">
        <v>87</v>
      </c>
      <c r="D8" s="124" t="s">
        <v>10</v>
      </c>
      <c r="E8" s="126">
        <v>1985</v>
      </c>
      <c r="F8" s="87"/>
      <c r="G8" s="45">
        <v>14.26</v>
      </c>
      <c r="H8" s="87" t="s">
        <v>88</v>
      </c>
      <c r="I8" s="45">
        <v>16.98</v>
      </c>
      <c r="J8" s="87">
        <v>18.84</v>
      </c>
      <c r="K8" s="88"/>
      <c r="L8" s="45">
        <v>17.059999999999999</v>
      </c>
      <c r="M8" s="87" t="s">
        <v>89</v>
      </c>
      <c r="N8" s="88">
        <v>19.059999999999999</v>
      </c>
      <c r="O8" s="45">
        <v>18.28</v>
      </c>
      <c r="P8" s="87">
        <v>19.2</v>
      </c>
      <c r="Q8" s="88" t="s">
        <v>90</v>
      </c>
      <c r="R8" s="88">
        <v>20.41</v>
      </c>
      <c r="S8" s="88">
        <v>20.22</v>
      </c>
      <c r="T8" s="88">
        <v>20.77</v>
      </c>
      <c r="U8" s="88">
        <v>20.170000000000002</v>
      </c>
      <c r="V8" s="88" t="s">
        <v>91</v>
      </c>
      <c r="W8" s="88">
        <v>20.059999999999999</v>
      </c>
      <c r="X8" s="88" t="s">
        <v>92</v>
      </c>
      <c r="Y8" s="88"/>
      <c r="Z8" s="88" t="s">
        <v>93</v>
      </c>
      <c r="AA8" s="88"/>
      <c r="AB8" s="88"/>
      <c r="AC8" s="88"/>
      <c r="AD8" s="88"/>
      <c r="AE8" s="21"/>
    </row>
    <row r="9" spans="2:31" ht="12" customHeight="1" thickBot="1" x14ac:dyDescent="0.25">
      <c r="B9" s="119"/>
      <c r="C9" s="123"/>
      <c r="D9" s="125"/>
      <c r="E9" s="127"/>
      <c r="F9" s="89"/>
      <c r="G9" s="90"/>
      <c r="H9" s="89"/>
      <c r="I9" s="90" t="s">
        <v>134</v>
      </c>
      <c r="J9" s="89" t="s">
        <v>157</v>
      </c>
      <c r="K9" s="107"/>
      <c r="L9" s="90" t="s">
        <v>130</v>
      </c>
      <c r="M9" s="89" t="s">
        <v>131</v>
      </c>
      <c r="N9" s="107" t="s">
        <v>157</v>
      </c>
      <c r="O9" s="90" t="s">
        <v>158</v>
      </c>
      <c r="P9" s="89" t="s">
        <v>131</v>
      </c>
      <c r="Q9" s="91" t="s">
        <v>131</v>
      </c>
      <c r="R9" s="91" t="s">
        <v>131</v>
      </c>
      <c r="S9" s="91" t="s">
        <v>131</v>
      </c>
      <c r="T9" s="91" t="s">
        <v>131</v>
      </c>
      <c r="U9" s="91" t="s">
        <v>131</v>
      </c>
      <c r="V9" s="91" t="s">
        <v>158</v>
      </c>
      <c r="W9" s="91" t="s">
        <v>131</v>
      </c>
      <c r="X9" s="91" t="s">
        <v>131</v>
      </c>
      <c r="Y9" s="91"/>
      <c r="Z9" s="91" t="s">
        <v>131</v>
      </c>
      <c r="AA9" s="91"/>
      <c r="AB9" s="91"/>
      <c r="AC9" s="91"/>
      <c r="AD9" s="91"/>
      <c r="AE9" s="26"/>
    </row>
    <row r="10" spans="2:31" ht="12" thickBot="1" x14ac:dyDescent="0.25">
      <c r="B10" s="27"/>
      <c r="C10" s="28"/>
      <c r="D10" s="29"/>
      <c r="E10" s="30"/>
      <c r="F10" s="92"/>
      <c r="G10" s="92"/>
      <c r="H10" s="92"/>
      <c r="I10" s="92"/>
      <c r="J10" s="92"/>
      <c r="K10" s="92"/>
      <c r="L10" s="92"/>
      <c r="M10" s="92"/>
      <c r="N10" s="92"/>
      <c r="O10" s="92"/>
      <c r="P10" s="92"/>
      <c r="Q10" s="46"/>
      <c r="R10" s="46"/>
      <c r="S10" s="46"/>
      <c r="T10" s="46"/>
      <c r="U10" s="46"/>
      <c r="V10" s="46"/>
      <c r="W10" s="46"/>
      <c r="X10" s="35"/>
      <c r="Y10" s="35"/>
      <c r="Z10" s="35"/>
      <c r="AB10" s="35"/>
    </row>
    <row r="11" spans="2:31" x14ac:dyDescent="0.2">
      <c r="B11" s="118">
        <v>2</v>
      </c>
      <c r="C11" s="122" t="s">
        <v>94</v>
      </c>
      <c r="D11" s="124" t="s">
        <v>10</v>
      </c>
      <c r="E11" s="126">
        <v>1990</v>
      </c>
      <c r="F11" s="87"/>
      <c r="G11" s="45">
        <v>15.91</v>
      </c>
      <c r="H11" s="87">
        <v>16.55</v>
      </c>
      <c r="I11" s="45">
        <v>17.95</v>
      </c>
      <c r="J11" s="87" t="s">
        <v>95</v>
      </c>
      <c r="K11" s="88">
        <v>16.63</v>
      </c>
      <c r="L11" s="45">
        <v>17.88</v>
      </c>
      <c r="M11" s="87">
        <v>19.03</v>
      </c>
      <c r="N11" s="88">
        <v>18.88</v>
      </c>
      <c r="O11" s="45">
        <v>18.78</v>
      </c>
      <c r="P11" s="87">
        <v>19.010000000000002</v>
      </c>
      <c r="Q11" s="88">
        <v>19.21</v>
      </c>
      <c r="R11" s="88">
        <v>19.21</v>
      </c>
      <c r="S11" s="88">
        <v>19.27</v>
      </c>
      <c r="T11" s="88" t="s">
        <v>96</v>
      </c>
      <c r="U11" s="88"/>
      <c r="V11" s="88"/>
      <c r="W11" s="88"/>
      <c r="X11" s="88"/>
      <c r="Y11" s="88"/>
      <c r="Z11" s="88"/>
      <c r="AA11" s="88"/>
      <c r="AB11" s="88"/>
      <c r="AC11" s="88"/>
      <c r="AD11" s="88"/>
      <c r="AE11" s="21"/>
    </row>
    <row r="12" spans="2:31" ht="12" customHeight="1" thickBot="1" x14ac:dyDescent="0.25">
      <c r="B12" s="119"/>
      <c r="C12" s="123"/>
      <c r="D12" s="125"/>
      <c r="E12" s="127"/>
      <c r="F12" s="89"/>
      <c r="G12" s="90"/>
      <c r="H12" s="89" t="s">
        <v>130</v>
      </c>
      <c r="I12" s="90" t="s">
        <v>159</v>
      </c>
      <c r="J12" s="89" t="s">
        <v>158</v>
      </c>
      <c r="K12" s="107" t="s">
        <v>134</v>
      </c>
      <c r="L12" s="90" t="s">
        <v>159</v>
      </c>
      <c r="M12" s="89" t="s">
        <v>157</v>
      </c>
      <c r="N12" s="107" t="s">
        <v>157</v>
      </c>
      <c r="O12" s="90" t="s">
        <v>157</v>
      </c>
      <c r="P12" s="89" t="s">
        <v>157</v>
      </c>
      <c r="Q12" s="91" t="s">
        <v>131</v>
      </c>
      <c r="R12" s="91" t="s">
        <v>131</v>
      </c>
      <c r="S12" s="91" t="s">
        <v>131</v>
      </c>
      <c r="T12" s="91" t="s">
        <v>157</v>
      </c>
      <c r="U12" s="91"/>
      <c r="V12" s="91"/>
      <c r="W12" s="91"/>
      <c r="X12" s="91"/>
      <c r="Y12" s="91"/>
      <c r="Z12" s="91"/>
      <c r="AA12" s="91"/>
      <c r="AB12" s="91"/>
      <c r="AC12" s="91"/>
      <c r="AD12" s="91"/>
      <c r="AE12" s="26"/>
    </row>
    <row r="13" spans="2:31" ht="12" thickBot="1" x14ac:dyDescent="0.25">
      <c r="B13" s="27"/>
      <c r="C13" s="28"/>
      <c r="D13" s="29"/>
      <c r="E13" s="30"/>
      <c r="F13" s="92"/>
      <c r="G13" s="92"/>
      <c r="H13" s="92"/>
      <c r="I13" s="92"/>
      <c r="J13" s="92"/>
      <c r="K13" s="92"/>
      <c r="L13" s="92"/>
      <c r="M13" s="92"/>
      <c r="N13" s="92"/>
      <c r="O13" s="92"/>
      <c r="P13" s="92"/>
      <c r="Q13" s="46"/>
      <c r="R13" s="46"/>
      <c r="S13" s="46"/>
      <c r="T13" s="46"/>
      <c r="U13" s="46"/>
      <c r="V13" s="46"/>
      <c r="W13" s="46"/>
      <c r="X13" s="35"/>
      <c r="Y13" s="35"/>
      <c r="Z13" s="35"/>
      <c r="AB13" s="35"/>
    </row>
    <row r="14" spans="2:31" x14ac:dyDescent="0.2">
      <c r="B14" s="118">
        <v>3</v>
      </c>
      <c r="C14" s="122" t="s">
        <v>97</v>
      </c>
      <c r="D14" s="124" t="s">
        <v>10</v>
      </c>
      <c r="E14" s="126">
        <v>1984</v>
      </c>
      <c r="F14" s="87"/>
      <c r="G14" s="45">
        <v>15.08</v>
      </c>
      <c r="H14" s="87">
        <v>16.47</v>
      </c>
      <c r="I14" s="45">
        <v>17.440000000000001</v>
      </c>
      <c r="J14" s="87">
        <v>16.37</v>
      </c>
      <c r="K14" s="88">
        <v>17.91</v>
      </c>
      <c r="L14" s="45">
        <v>18.86</v>
      </c>
      <c r="M14" s="87">
        <v>18.89</v>
      </c>
      <c r="N14" s="88">
        <v>19.79</v>
      </c>
      <c r="O14" s="45">
        <v>18.47</v>
      </c>
      <c r="P14" s="87">
        <v>18.87</v>
      </c>
      <c r="Q14" s="88"/>
      <c r="R14" s="88"/>
      <c r="S14" s="88">
        <v>18.47</v>
      </c>
      <c r="T14" s="88">
        <v>18.87</v>
      </c>
      <c r="U14" s="88">
        <v>18.86</v>
      </c>
      <c r="V14" s="88">
        <v>18.920000000000002</v>
      </c>
      <c r="W14" s="88">
        <v>18.47</v>
      </c>
      <c r="X14" s="88">
        <v>18.420000000000002</v>
      </c>
      <c r="Y14" s="88">
        <v>17.100000000000001</v>
      </c>
      <c r="Z14" s="88">
        <v>15.3</v>
      </c>
      <c r="AA14" s="88"/>
      <c r="AB14" s="88"/>
      <c r="AC14" s="88"/>
      <c r="AD14" s="88"/>
      <c r="AE14" s="21"/>
    </row>
    <row r="15" spans="2:31" ht="12" customHeight="1" thickBot="1" x14ac:dyDescent="0.25">
      <c r="B15" s="119"/>
      <c r="C15" s="123"/>
      <c r="D15" s="125"/>
      <c r="E15" s="127"/>
      <c r="F15" s="89"/>
      <c r="G15" s="90"/>
      <c r="H15" s="89" t="s">
        <v>130</v>
      </c>
      <c r="I15" s="90" t="s">
        <v>159</v>
      </c>
      <c r="J15" s="89" t="s">
        <v>134</v>
      </c>
      <c r="K15" s="107" t="s">
        <v>159</v>
      </c>
      <c r="L15" s="90" t="s">
        <v>157</v>
      </c>
      <c r="M15" s="89" t="s">
        <v>157</v>
      </c>
      <c r="N15" s="107" t="s">
        <v>131</v>
      </c>
      <c r="O15" s="90" t="s">
        <v>157</v>
      </c>
      <c r="P15" s="89" t="s">
        <v>157</v>
      </c>
      <c r="Q15" s="91"/>
      <c r="R15" s="91"/>
      <c r="S15" s="91" t="s">
        <v>157</v>
      </c>
      <c r="T15" s="91" t="s">
        <v>157</v>
      </c>
      <c r="U15" s="91" t="s">
        <v>157</v>
      </c>
      <c r="V15" s="91" t="s">
        <v>157</v>
      </c>
      <c r="W15" s="91" t="s">
        <v>157</v>
      </c>
      <c r="X15" s="91" t="s">
        <v>158</v>
      </c>
      <c r="Y15" s="91"/>
      <c r="Z15" s="91"/>
      <c r="AA15" s="91"/>
      <c r="AB15" s="91"/>
      <c r="AC15" s="91"/>
      <c r="AD15" s="91"/>
      <c r="AE15" s="26"/>
    </row>
    <row r="16" spans="2:31" ht="12" thickBot="1" x14ac:dyDescent="0.25">
      <c r="B16" s="93"/>
      <c r="C16" s="28"/>
      <c r="D16" s="29"/>
      <c r="E16" s="30"/>
      <c r="F16" s="92"/>
      <c r="G16" s="92"/>
      <c r="H16" s="92"/>
      <c r="I16" s="92"/>
      <c r="J16" s="92"/>
      <c r="K16" s="92"/>
      <c r="L16" s="92"/>
      <c r="M16" s="92"/>
      <c r="N16" s="92"/>
      <c r="O16" s="92"/>
      <c r="P16" s="92"/>
      <c r="Q16" s="46"/>
      <c r="R16" s="46"/>
      <c r="S16" s="46"/>
      <c r="T16" s="46"/>
      <c r="U16" s="46"/>
      <c r="V16" s="46"/>
      <c r="W16" s="46"/>
      <c r="X16" s="35"/>
      <c r="Y16" s="35"/>
      <c r="Z16" s="35"/>
      <c r="AB16" s="35"/>
    </row>
    <row r="17" spans="2:31" x14ac:dyDescent="0.2">
      <c r="B17" s="118">
        <v>4</v>
      </c>
      <c r="C17" s="122" t="s">
        <v>98</v>
      </c>
      <c r="D17" s="124" t="s">
        <v>10</v>
      </c>
      <c r="E17" s="126">
        <v>1989</v>
      </c>
      <c r="F17" s="87">
        <v>13.9</v>
      </c>
      <c r="G17" s="45">
        <v>15.57</v>
      </c>
      <c r="H17" s="87">
        <v>15.68</v>
      </c>
      <c r="I17" s="45">
        <v>16.899999999999999</v>
      </c>
      <c r="J17" s="87">
        <v>17.27</v>
      </c>
      <c r="K17" s="88">
        <v>18.2</v>
      </c>
      <c r="L17" s="45">
        <v>18.149999999999999</v>
      </c>
      <c r="M17" s="87">
        <v>18.48</v>
      </c>
      <c r="N17" s="88">
        <v>18.18</v>
      </c>
      <c r="O17" s="45">
        <v>19.04</v>
      </c>
      <c r="P17" s="87">
        <v>19.48</v>
      </c>
      <c r="Q17" s="88">
        <v>19.87</v>
      </c>
      <c r="R17" s="88">
        <v>19.63</v>
      </c>
      <c r="S17" s="88" t="s">
        <v>99</v>
      </c>
      <c r="T17" s="88" t="s">
        <v>100</v>
      </c>
      <c r="U17" s="88" t="s">
        <v>101</v>
      </c>
      <c r="V17" s="88"/>
      <c r="W17" s="88"/>
      <c r="X17" s="88"/>
      <c r="Y17" s="88"/>
      <c r="Z17" s="88"/>
      <c r="AA17" s="88"/>
      <c r="AB17" s="88"/>
      <c r="AC17" s="88"/>
      <c r="AD17" s="88"/>
      <c r="AE17" s="21"/>
    </row>
    <row r="18" spans="2:31" ht="12" customHeight="1" thickBot="1" x14ac:dyDescent="0.25">
      <c r="B18" s="119"/>
      <c r="C18" s="123"/>
      <c r="D18" s="125"/>
      <c r="E18" s="127"/>
      <c r="F18" s="89"/>
      <c r="G18" s="90"/>
      <c r="H18" s="89" t="s">
        <v>134</v>
      </c>
      <c r="I18" s="90" t="s">
        <v>130</v>
      </c>
      <c r="J18" s="89" t="s">
        <v>130</v>
      </c>
      <c r="K18" s="107" t="s">
        <v>158</v>
      </c>
      <c r="L18" s="90" t="s">
        <v>158</v>
      </c>
      <c r="M18" s="89" t="s">
        <v>157</v>
      </c>
      <c r="N18" s="107" t="s">
        <v>158</v>
      </c>
      <c r="O18" s="90" t="s">
        <v>157</v>
      </c>
      <c r="P18" s="89" t="s">
        <v>131</v>
      </c>
      <c r="Q18" s="91" t="s">
        <v>131</v>
      </c>
      <c r="R18" s="91" t="s">
        <v>131</v>
      </c>
      <c r="S18" s="91" t="s">
        <v>131</v>
      </c>
      <c r="T18" s="91" t="s">
        <v>157</v>
      </c>
      <c r="U18" s="91" t="s">
        <v>157</v>
      </c>
      <c r="V18" s="91"/>
      <c r="W18" s="91"/>
      <c r="X18" s="91"/>
      <c r="Y18" s="91"/>
      <c r="Z18" s="91"/>
      <c r="AA18" s="91"/>
      <c r="AB18" s="91"/>
      <c r="AC18" s="91"/>
      <c r="AD18" s="91"/>
      <c r="AE18" s="26"/>
    </row>
    <row r="19" spans="2:31" ht="12" thickBot="1" x14ac:dyDescent="0.25">
      <c r="B19" s="27"/>
      <c r="C19" s="34"/>
      <c r="D19" s="16"/>
      <c r="F19" s="92"/>
      <c r="G19" s="92"/>
      <c r="H19" s="92"/>
      <c r="I19" s="94"/>
      <c r="J19" s="94"/>
      <c r="K19" s="92"/>
      <c r="L19" s="92"/>
      <c r="M19" s="92"/>
      <c r="N19" s="92"/>
      <c r="O19" s="92"/>
      <c r="P19" s="92"/>
      <c r="Q19" s="92"/>
      <c r="R19" s="92"/>
      <c r="S19" s="92"/>
      <c r="T19" s="92"/>
      <c r="U19" s="92"/>
      <c r="V19" s="92"/>
      <c r="W19" s="92"/>
      <c r="X19" s="40"/>
      <c r="Y19" s="95"/>
      <c r="Z19" s="95"/>
      <c r="AB19" s="35"/>
    </row>
    <row r="20" spans="2:31" x14ac:dyDescent="0.2">
      <c r="B20" s="118">
        <v>5</v>
      </c>
      <c r="C20" s="122" t="s">
        <v>102</v>
      </c>
      <c r="D20" s="124" t="s">
        <v>10</v>
      </c>
      <c r="E20" s="126">
        <v>1982</v>
      </c>
      <c r="F20" s="87"/>
      <c r="G20" s="45">
        <v>15.74</v>
      </c>
      <c r="H20" s="87">
        <v>16.399999999999999</v>
      </c>
      <c r="I20" s="45">
        <v>17.25</v>
      </c>
      <c r="J20" s="87">
        <v>17.2</v>
      </c>
      <c r="K20" s="88">
        <v>18.05</v>
      </c>
      <c r="L20" s="45">
        <v>20.04</v>
      </c>
      <c r="M20" s="87">
        <v>19.78</v>
      </c>
      <c r="N20" s="88">
        <v>20.170000000000002</v>
      </c>
      <c r="O20" s="45"/>
      <c r="P20" s="87">
        <v>20.7</v>
      </c>
      <c r="Q20" s="88"/>
      <c r="R20" s="88">
        <v>19.239999999999998</v>
      </c>
      <c r="S20" s="88">
        <v>19.05</v>
      </c>
      <c r="T20" s="88">
        <v>19.77</v>
      </c>
      <c r="U20" s="88"/>
      <c r="V20" s="88"/>
      <c r="W20" s="88">
        <v>18.600000000000001</v>
      </c>
      <c r="X20" s="88"/>
      <c r="Y20" s="88"/>
      <c r="Z20" s="88"/>
      <c r="AA20" s="88"/>
      <c r="AB20" s="88"/>
      <c r="AC20" s="88"/>
      <c r="AD20" s="88"/>
      <c r="AE20" s="21"/>
    </row>
    <row r="21" spans="2:31" ht="12" customHeight="1" thickBot="1" x14ac:dyDescent="0.25">
      <c r="B21" s="119"/>
      <c r="C21" s="123"/>
      <c r="D21" s="125"/>
      <c r="E21" s="127"/>
      <c r="F21" s="89"/>
      <c r="G21" s="90"/>
      <c r="H21" s="89" t="s">
        <v>130</v>
      </c>
      <c r="I21" s="90" t="s">
        <v>130</v>
      </c>
      <c r="J21" s="89" t="s">
        <v>130</v>
      </c>
      <c r="K21" s="107" t="s">
        <v>159</v>
      </c>
      <c r="L21" s="90" t="s">
        <v>131</v>
      </c>
      <c r="M21" s="89" t="s">
        <v>131</v>
      </c>
      <c r="N21" s="107" t="s">
        <v>131</v>
      </c>
      <c r="O21" s="90"/>
      <c r="P21" s="89" t="s">
        <v>131</v>
      </c>
      <c r="Q21" s="91"/>
      <c r="R21" s="91" t="s">
        <v>131</v>
      </c>
      <c r="S21" s="91" t="s">
        <v>157</v>
      </c>
      <c r="T21" s="91" t="s">
        <v>131</v>
      </c>
      <c r="U21" s="91"/>
      <c r="V21" s="91"/>
      <c r="W21" s="91" t="s">
        <v>157</v>
      </c>
      <c r="X21" s="91"/>
      <c r="Y21" s="91"/>
      <c r="Z21" s="91"/>
      <c r="AA21" s="91"/>
      <c r="AB21" s="91"/>
      <c r="AC21" s="91"/>
      <c r="AD21" s="91"/>
      <c r="AE21" s="26"/>
    </row>
    <row r="22" spans="2:31" ht="12" thickBot="1" x14ac:dyDescent="0.25">
      <c r="B22" s="93"/>
      <c r="C22" s="34"/>
      <c r="D22" s="16"/>
      <c r="F22" s="92"/>
      <c r="G22" s="92"/>
      <c r="H22" s="92"/>
      <c r="I22" s="94"/>
      <c r="J22" s="94"/>
      <c r="K22" s="92"/>
      <c r="L22" s="92"/>
      <c r="M22" s="92"/>
      <c r="N22" s="92"/>
      <c r="O22" s="92"/>
      <c r="P22" s="92"/>
      <c r="Q22" s="92"/>
      <c r="R22" s="92"/>
      <c r="S22" s="92"/>
      <c r="T22" s="92"/>
      <c r="U22" s="92"/>
      <c r="V22" s="92"/>
      <c r="W22" s="92"/>
      <c r="X22" s="40"/>
      <c r="Y22" s="95"/>
      <c r="Z22" s="95"/>
      <c r="AB22" s="35"/>
    </row>
    <row r="23" spans="2:31" x14ac:dyDescent="0.2">
      <c r="B23" s="118">
        <v>6</v>
      </c>
      <c r="C23" s="122" t="s">
        <v>103</v>
      </c>
      <c r="D23" s="124" t="s">
        <v>37</v>
      </c>
      <c r="E23" s="126">
        <v>1993</v>
      </c>
      <c r="F23" s="87">
        <v>50.57</v>
      </c>
      <c r="G23" s="45">
        <v>55.49</v>
      </c>
      <c r="H23" s="87">
        <v>58.65</v>
      </c>
      <c r="I23" s="45">
        <v>62.92</v>
      </c>
      <c r="J23" s="87">
        <v>60.77</v>
      </c>
      <c r="K23" s="88">
        <v>65.88</v>
      </c>
      <c r="L23" s="45">
        <v>64.790000000000006</v>
      </c>
      <c r="M23" s="87">
        <v>64.62</v>
      </c>
      <c r="N23" s="88">
        <v>63.18</v>
      </c>
      <c r="O23" s="45">
        <v>62.91</v>
      </c>
      <c r="P23" s="87">
        <v>63.22</v>
      </c>
      <c r="Q23" s="88"/>
      <c r="R23" s="88"/>
      <c r="S23" s="88"/>
      <c r="T23" s="88"/>
      <c r="U23" s="88"/>
      <c r="V23" s="88"/>
      <c r="W23" s="88"/>
      <c r="X23" s="88"/>
      <c r="Y23" s="88"/>
      <c r="Z23" s="88"/>
      <c r="AA23" s="88"/>
      <c r="AB23" s="88"/>
      <c r="AC23" s="88"/>
      <c r="AD23" s="88"/>
      <c r="AE23" s="21"/>
    </row>
    <row r="24" spans="2:31" ht="12" customHeight="1" thickBot="1" x14ac:dyDescent="0.25">
      <c r="B24" s="119"/>
      <c r="C24" s="123"/>
      <c r="D24" s="125"/>
      <c r="E24" s="127"/>
      <c r="F24" s="89"/>
      <c r="G24" s="90"/>
      <c r="H24" s="89" t="s">
        <v>130</v>
      </c>
      <c r="I24" s="90" t="s">
        <v>158</v>
      </c>
      <c r="J24" s="89" t="s">
        <v>159</v>
      </c>
      <c r="K24" s="107" t="s">
        <v>131</v>
      </c>
      <c r="L24" s="90" t="s">
        <v>157</v>
      </c>
      <c r="M24" s="89" t="s">
        <v>157</v>
      </c>
      <c r="N24" s="107" t="s">
        <v>157</v>
      </c>
      <c r="O24" s="90" t="s">
        <v>158</v>
      </c>
      <c r="P24" s="89" t="s">
        <v>157</v>
      </c>
      <c r="Q24" s="91"/>
      <c r="R24" s="91"/>
      <c r="S24" s="91"/>
      <c r="T24" s="91"/>
      <c r="U24" s="91"/>
      <c r="V24" s="91"/>
      <c r="W24" s="91"/>
      <c r="X24" s="91"/>
      <c r="Y24" s="91"/>
      <c r="Z24" s="91"/>
      <c r="AA24" s="91"/>
      <c r="AB24" s="91"/>
      <c r="AC24" s="91"/>
      <c r="AD24" s="91"/>
      <c r="AE24" s="26"/>
    </row>
    <row r="25" spans="2:31" ht="12" thickBot="1" x14ac:dyDescent="0.25">
      <c r="B25" s="27"/>
      <c r="C25" s="34"/>
      <c r="D25" s="16"/>
      <c r="F25" s="92"/>
      <c r="G25" s="92"/>
      <c r="H25" s="92"/>
      <c r="I25" s="94"/>
      <c r="J25" s="94"/>
      <c r="K25" s="92"/>
      <c r="L25" s="92"/>
      <c r="M25" s="92"/>
      <c r="N25" s="92"/>
      <c r="O25" s="92"/>
      <c r="P25" s="92"/>
      <c r="Q25" s="92"/>
      <c r="R25" s="92"/>
      <c r="S25" s="92"/>
      <c r="T25" s="92"/>
      <c r="U25" s="92"/>
      <c r="V25" s="92"/>
      <c r="W25" s="92"/>
      <c r="X25" s="40"/>
      <c r="Y25" s="95"/>
      <c r="Z25" s="95"/>
      <c r="AB25" s="35"/>
    </row>
    <row r="26" spans="2:31" x14ac:dyDescent="0.2">
      <c r="B26" s="118">
        <v>7</v>
      </c>
      <c r="C26" s="122" t="s">
        <v>104</v>
      </c>
      <c r="D26" s="124" t="s">
        <v>37</v>
      </c>
      <c r="E26" s="126">
        <v>1990</v>
      </c>
      <c r="F26" s="87">
        <v>50.23</v>
      </c>
      <c r="G26" s="45">
        <v>51.39</v>
      </c>
      <c r="H26" s="87">
        <v>55.92</v>
      </c>
      <c r="I26" s="45">
        <v>56.74</v>
      </c>
      <c r="J26" s="87">
        <v>57.49</v>
      </c>
      <c r="K26" s="88">
        <v>59.6</v>
      </c>
      <c r="L26" s="45">
        <v>64.22</v>
      </c>
      <c r="M26" s="87">
        <v>66.040000000000006</v>
      </c>
      <c r="N26" s="88">
        <v>66.459999999999994</v>
      </c>
      <c r="O26" s="45">
        <v>65.98</v>
      </c>
      <c r="P26" s="87">
        <v>68.489999999999995</v>
      </c>
      <c r="Q26" s="88">
        <v>63.63</v>
      </c>
      <c r="R26" s="88">
        <v>61.63</v>
      </c>
      <c r="S26" s="88"/>
      <c r="T26" s="88">
        <v>61.17</v>
      </c>
      <c r="U26" s="88"/>
      <c r="V26" s="88"/>
      <c r="W26" s="88"/>
      <c r="X26" s="88"/>
      <c r="Y26" s="88"/>
      <c r="Z26" s="88"/>
      <c r="AA26" s="88"/>
      <c r="AB26" s="88"/>
      <c r="AC26" s="88"/>
      <c r="AD26" s="88"/>
      <c r="AE26" s="21"/>
    </row>
    <row r="27" spans="2:31" ht="12" customHeight="1" thickBot="1" x14ac:dyDescent="0.25">
      <c r="B27" s="119"/>
      <c r="C27" s="123"/>
      <c r="D27" s="125"/>
      <c r="E27" s="127"/>
      <c r="F27" s="89"/>
      <c r="G27" s="90"/>
      <c r="H27" s="89" t="s">
        <v>130</v>
      </c>
      <c r="I27" s="90" t="s">
        <v>130</v>
      </c>
      <c r="J27" s="89" t="s">
        <v>130</v>
      </c>
      <c r="K27" s="107" t="s">
        <v>159</v>
      </c>
      <c r="L27" s="90" t="s">
        <v>158</v>
      </c>
      <c r="M27" s="89" t="s">
        <v>131</v>
      </c>
      <c r="N27" s="107" t="s">
        <v>131</v>
      </c>
      <c r="O27" s="90" t="s">
        <v>131</v>
      </c>
      <c r="P27" s="89" t="s">
        <v>131</v>
      </c>
      <c r="Q27" s="91" t="s">
        <v>157</v>
      </c>
      <c r="R27" s="91" t="s">
        <v>158</v>
      </c>
      <c r="S27" s="91"/>
      <c r="T27" s="91" t="s">
        <v>159</v>
      </c>
      <c r="U27" s="91"/>
      <c r="V27" s="91"/>
      <c r="W27" s="91"/>
      <c r="X27" s="91"/>
      <c r="Y27" s="91"/>
      <c r="Z27" s="91"/>
      <c r="AA27" s="91"/>
      <c r="AB27" s="91"/>
      <c r="AC27" s="91"/>
      <c r="AD27" s="91"/>
      <c r="AE27" s="26"/>
    </row>
    <row r="28" spans="2:31" ht="12" thickBot="1" x14ac:dyDescent="0.25">
      <c r="B28" s="39"/>
      <c r="C28" s="34"/>
      <c r="D28" s="16"/>
      <c r="F28" s="92"/>
      <c r="G28" s="92"/>
      <c r="H28" s="92"/>
      <c r="I28" s="94"/>
      <c r="J28" s="94"/>
      <c r="K28" s="92"/>
      <c r="L28" s="92"/>
      <c r="M28" s="92"/>
      <c r="N28" s="92"/>
      <c r="O28" s="92"/>
      <c r="P28" s="92"/>
      <c r="Q28" s="92"/>
      <c r="R28" s="92"/>
      <c r="S28" s="92"/>
      <c r="T28" s="92"/>
      <c r="U28" s="92"/>
      <c r="V28" s="92"/>
      <c r="W28" s="92"/>
      <c r="X28" s="40"/>
      <c r="Y28" s="95"/>
      <c r="Z28" s="95"/>
      <c r="AB28" s="35"/>
    </row>
    <row r="29" spans="2:31" x14ac:dyDescent="0.2">
      <c r="B29" s="118">
        <v>8</v>
      </c>
      <c r="C29" s="122" t="s">
        <v>105</v>
      </c>
      <c r="D29" s="124" t="s">
        <v>37</v>
      </c>
      <c r="E29" s="126">
        <v>1990</v>
      </c>
      <c r="F29" s="87">
        <v>50.11</v>
      </c>
      <c r="G29" s="45">
        <v>55.42</v>
      </c>
      <c r="H29" s="87">
        <v>55.89</v>
      </c>
      <c r="I29" s="45">
        <v>62.79</v>
      </c>
      <c r="J29" s="87">
        <v>66.930000000000007</v>
      </c>
      <c r="K29" s="88">
        <v>67.959999999999994</v>
      </c>
      <c r="L29" s="45">
        <v>69.11</v>
      </c>
      <c r="M29" s="87">
        <v>68.959999999999994</v>
      </c>
      <c r="N29" s="88">
        <v>71.08</v>
      </c>
      <c r="O29" s="45">
        <v>70.08</v>
      </c>
      <c r="P29" s="87">
        <v>70.88</v>
      </c>
      <c r="Q29" s="88">
        <v>71.41</v>
      </c>
      <c r="R29" s="88">
        <v>71.38</v>
      </c>
      <c r="S29" s="88">
        <v>68.58</v>
      </c>
      <c r="T29" s="88">
        <v>65.930000000000007</v>
      </c>
      <c r="U29" s="88">
        <v>65.25</v>
      </c>
      <c r="V29" s="88"/>
      <c r="W29" s="88"/>
      <c r="X29" s="88"/>
      <c r="Y29" s="88"/>
      <c r="Z29" s="88"/>
      <c r="AA29" s="88"/>
      <c r="AB29" s="88"/>
      <c r="AC29" s="88"/>
      <c r="AD29" s="88"/>
      <c r="AE29" s="21"/>
    </row>
    <row r="30" spans="2:31" ht="12" customHeight="1" thickBot="1" x14ac:dyDescent="0.25">
      <c r="B30" s="119"/>
      <c r="C30" s="123"/>
      <c r="D30" s="125"/>
      <c r="E30" s="127"/>
      <c r="F30" s="89"/>
      <c r="G30" s="90"/>
      <c r="H30" s="89" t="s">
        <v>130</v>
      </c>
      <c r="I30" s="90" t="s">
        <v>158</v>
      </c>
      <c r="J30" s="89" t="s">
        <v>131</v>
      </c>
      <c r="K30" s="107" t="s">
        <v>131</v>
      </c>
      <c r="L30" s="90" t="s">
        <v>131</v>
      </c>
      <c r="M30" s="89" t="s">
        <v>131</v>
      </c>
      <c r="N30" s="107" t="s">
        <v>131</v>
      </c>
      <c r="O30" s="90" t="s">
        <v>131</v>
      </c>
      <c r="P30" s="89" t="s">
        <v>131</v>
      </c>
      <c r="Q30" s="91" t="s">
        <v>131</v>
      </c>
      <c r="R30" s="91" t="s">
        <v>131</v>
      </c>
      <c r="S30" s="91" t="s">
        <v>131</v>
      </c>
      <c r="T30" s="91" t="s">
        <v>131</v>
      </c>
      <c r="U30" s="91" t="s">
        <v>131</v>
      </c>
      <c r="V30" s="91"/>
      <c r="W30" s="91"/>
      <c r="X30" s="91"/>
      <c r="Y30" s="91"/>
      <c r="Z30" s="91"/>
      <c r="AA30" s="91"/>
      <c r="AB30" s="91"/>
      <c r="AC30" s="91"/>
      <c r="AD30" s="91"/>
      <c r="AE30" s="26"/>
    </row>
    <row r="31" spans="2:31" ht="11.25" thickBot="1" x14ac:dyDescent="0.25">
      <c r="F31" s="87"/>
      <c r="G31" s="45"/>
      <c r="H31" s="87"/>
      <c r="I31" s="45"/>
      <c r="J31" s="87"/>
      <c r="K31" s="88"/>
      <c r="L31" s="45"/>
      <c r="M31" s="87"/>
      <c r="N31" s="88"/>
      <c r="O31" s="45"/>
      <c r="P31" s="87"/>
      <c r="Q31" s="88"/>
      <c r="R31" s="88"/>
      <c r="S31" s="88"/>
      <c r="T31" s="88"/>
      <c r="U31" s="88"/>
      <c r="V31" s="88"/>
      <c r="W31" s="88"/>
      <c r="X31" s="88"/>
      <c r="Y31" s="88"/>
      <c r="Z31" s="88"/>
      <c r="AA31" s="88"/>
      <c r="AB31" s="88"/>
      <c r="AC31" s="88"/>
      <c r="AD31" s="88"/>
      <c r="AE31" s="21"/>
    </row>
    <row r="32" spans="2:31" x14ac:dyDescent="0.2">
      <c r="B32" s="118">
        <v>9</v>
      </c>
      <c r="C32" s="122" t="s">
        <v>106</v>
      </c>
      <c r="D32" s="124" t="s">
        <v>37</v>
      </c>
      <c r="E32" s="126">
        <v>1985</v>
      </c>
      <c r="F32" s="87"/>
      <c r="G32" s="45">
        <v>48.9</v>
      </c>
      <c r="H32" s="87">
        <v>53.44</v>
      </c>
      <c r="I32" s="45">
        <v>57.85</v>
      </c>
      <c r="J32" s="87">
        <v>59.35</v>
      </c>
      <c r="K32" s="88">
        <v>58.46</v>
      </c>
      <c r="L32" s="45">
        <v>62.93</v>
      </c>
      <c r="M32" s="87">
        <v>61.36</v>
      </c>
      <c r="N32" s="88">
        <v>63.46</v>
      </c>
      <c r="O32" s="45">
        <v>67.78</v>
      </c>
      <c r="P32" s="87">
        <v>66.989999999999995</v>
      </c>
      <c r="Q32" s="88">
        <v>68.89</v>
      </c>
      <c r="R32" s="88">
        <v>66.69</v>
      </c>
      <c r="S32" s="88">
        <v>67.3</v>
      </c>
      <c r="T32" s="88">
        <v>65.72</v>
      </c>
      <c r="U32" s="88">
        <v>66.84</v>
      </c>
      <c r="V32" s="88">
        <v>65.760000000000005</v>
      </c>
      <c r="W32" s="88">
        <v>63</v>
      </c>
      <c r="X32" s="88">
        <v>64.52</v>
      </c>
      <c r="Y32" s="88"/>
      <c r="Z32" s="88"/>
      <c r="AA32" s="88"/>
      <c r="AB32" s="88"/>
      <c r="AC32" s="88"/>
      <c r="AD32" s="88"/>
      <c r="AE32" s="21"/>
    </row>
    <row r="33" spans="2:31" ht="12" customHeight="1" thickBot="1" x14ac:dyDescent="0.25">
      <c r="B33" s="119"/>
      <c r="C33" s="123"/>
      <c r="D33" s="125"/>
      <c r="E33" s="127"/>
      <c r="F33" s="89"/>
      <c r="G33" s="90"/>
      <c r="H33" s="89" t="s">
        <v>134</v>
      </c>
      <c r="I33" s="90" t="s">
        <v>130</v>
      </c>
      <c r="J33" s="89" t="s">
        <v>159</v>
      </c>
      <c r="K33" s="107" t="s">
        <v>130</v>
      </c>
      <c r="L33" s="90" t="s">
        <v>159</v>
      </c>
      <c r="M33" s="89" t="s">
        <v>159</v>
      </c>
      <c r="N33" s="107" t="s">
        <v>157</v>
      </c>
      <c r="O33" s="90" t="s">
        <v>131</v>
      </c>
      <c r="P33" s="89" t="s">
        <v>131</v>
      </c>
      <c r="Q33" s="91" t="s">
        <v>131</v>
      </c>
      <c r="R33" s="91" t="s">
        <v>131</v>
      </c>
      <c r="S33" s="91" t="s">
        <v>131</v>
      </c>
      <c r="T33" s="91" t="s">
        <v>131</v>
      </c>
      <c r="U33" s="91" t="s">
        <v>131</v>
      </c>
      <c r="V33" s="91" t="s">
        <v>131</v>
      </c>
      <c r="W33" s="91" t="s">
        <v>158</v>
      </c>
      <c r="X33" s="91" t="s">
        <v>157</v>
      </c>
      <c r="Y33" s="91"/>
      <c r="Z33" s="91"/>
      <c r="AA33" s="91"/>
      <c r="AB33" s="91"/>
      <c r="AC33" s="91"/>
      <c r="AD33" s="91"/>
      <c r="AE33" s="26"/>
    </row>
    <row r="34" spans="2:31" ht="12" thickBot="1" x14ac:dyDescent="0.25">
      <c r="B34" s="27"/>
      <c r="C34" s="28"/>
      <c r="D34" s="29"/>
      <c r="E34" s="30"/>
      <c r="F34" s="92"/>
      <c r="G34" s="92"/>
      <c r="H34" s="92"/>
      <c r="I34" s="92"/>
      <c r="J34" s="92"/>
      <c r="K34" s="92"/>
      <c r="L34" s="92"/>
      <c r="M34" s="92"/>
      <c r="N34" s="92"/>
      <c r="O34" s="92"/>
      <c r="P34" s="92"/>
      <c r="Q34" s="46"/>
      <c r="R34" s="46"/>
      <c r="S34" s="46"/>
      <c r="T34" s="46"/>
      <c r="U34" s="46"/>
      <c r="V34" s="46"/>
      <c r="W34" s="46"/>
      <c r="X34" s="35"/>
      <c r="Y34" s="35"/>
      <c r="Z34" s="35"/>
      <c r="AB34" s="35"/>
    </row>
    <row r="35" spans="2:31" x14ac:dyDescent="0.2">
      <c r="B35" s="118">
        <v>10</v>
      </c>
      <c r="C35" s="122" t="s">
        <v>107</v>
      </c>
      <c r="D35" s="124" t="s">
        <v>37</v>
      </c>
      <c r="E35" s="126">
        <v>1979</v>
      </c>
      <c r="F35" s="87"/>
      <c r="G35" s="45"/>
      <c r="H35" s="87">
        <v>49.1</v>
      </c>
      <c r="I35" s="45">
        <v>57.2</v>
      </c>
      <c r="J35" s="87">
        <v>60.17</v>
      </c>
      <c r="K35" s="88">
        <v>63.19</v>
      </c>
      <c r="L35" s="45">
        <v>63.87</v>
      </c>
      <c r="M35" s="87">
        <v>65.78</v>
      </c>
      <c r="N35" s="88">
        <v>64.27</v>
      </c>
      <c r="O35" s="45">
        <v>64.540000000000006</v>
      </c>
      <c r="P35" s="87">
        <v>58.01</v>
      </c>
      <c r="Q35" s="88">
        <v>59.89</v>
      </c>
      <c r="R35" s="88">
        <v>63.48</v>
      </c>
      <c r="S35" s="88">
        <v>62.21</v>
      </c>
      <c r="T35" s="88">
        <v>63.04</v>
      </c>
      <c r="U35" s="88">
        <v>56.52</v>
      </c>
      <c r="V35" s="88">
        <v>61.07</v>
      </c>
      <c r="W35" s="88">
        <v>63.98</v>
      </c>
      <c r="X35" s="88">
        <v>66.28</v>
      </c>
      <c r="Y35" s="88">
        <v>65.510000000000005</v>
      </c>
      <c r="Z35" s="88">
        <v>65.040000000000006</v>
      </c>
      <c r="AA35" s="88">
        <v>66.73</v>
      </c>
      <c r="AB35" s="88">
        <v>66.209999999999994</v>
      </c>
      <c r="AC35" s="88">
        <v>64.02</v>
      </c>
      <c r="AD35" s="88">
        <v>64.14</v>
      </c>
      <c r="AE35" s="45">
        <v>63.43</v>
      </c>
    </row>
    <row r="36" spans="2:31" ht="12" customHeight="1" thickBot="1" x14ac:dyDescent="0.25">
      <c r="B36" s="119"/>
      <c r="C36" s="123"/>
      <c r="D36" s="125"/>
      <c r="E36" s="127"/>
      <c r="F36" s="89"/>
      <c r="G36" s="90"/>
      <c r="H36" s="89"/>
      <c r="I36" s="90" t="s">
        <v>130</v>
      </c>
      <c r="J36" s="89" t="s">
        <v>159</v>
      </c>
      <c r="K36" s="107" t="s">
        <v>157</v>
      </c>
      <c r="L36" s="90" t="s">
        <v>157</v>
      </c>
      <c r="M36" s="89" t="s">
        <v>131</v>
      </c>
      <c r="N36" s="107" t="s">
        <v>157</v>
      </c>
      <c r="O36" s="90" t="s">
        <v>157</v>
      </c>
      <c r="P36" s="89" t="s">
        <v>135</v>
      </c>
      <c r="Q36" s="91" t="s">
        <v>159</v>
      </c>
      <c r="R36" s="91" t="s">
        <v>157</v>
      </c>
      <c r="S36" s="91" t="s">
        <v>158</v>
      </c>
      <c r="T36" s="91" t="s">
        <v>158</v>
      </c>
      <c r="U36" s="91"/>
      <c r="V36" s="91" t="s">
        <v>135</v>
      </c>
      <c r="W36" s="91" t="s">
        <v>157</v>
      </c>
      <c r="X36" s="91" t="s">
        <v>131</v>
      </c>
      <c r="Y36" s="91" t="s">
        <v>131</v>
      </c>
      <c r="Z36" s="91" t="s">
        <v>157</v>
      </c>
      <c r="AA36" s="91" t="s">
        <v>131</v>
      </c>
      <c r="AB36" s="91" t="s">
        <v>131</v>
      </c>
      <c r="AC36" s="91" t="s">
        <v>157</v>
      </c>
      <c r="AD36" s="91" t="s">
        <v>157</v>
      </c>
      <c r="AE36" s="26" t="s">
        <v>157</v>
      </c>
    </row>
    <row r="37" spans="2:31" ht="12" thickBot="1" x14ac:dyDescent="0.25">
      <c r="B37" s="27"/>
      <c r="D37" s="96"/>
      <c r="F37" s="92"/>
      <c r="G37" s="92"/>
      <c r="H37" s="92"/>
      <c r="I37" s="92"/>
      <c r="J37" s="92"/>
      <c r="K37" s="92"/>
      <c r="L37" s="92"/>
      <c r="M37" s="93"/>
      <c r="N37" s="93"/>
      <c r="O37" s="93"/>
      <c r="P37" s="93"/>
      <c r="Q37" s="93"/>
      <c r="R37" s="93"/>
      <c r="S37" s="93"/>
      <c r="T37" s="93"/>
      <c r="U37" s="93"/>
      <c r="V37" s="93"/>
      <c r="W37" s="93"/>
      <c r="X37" s="35"/>
      <c r="Y37" s="35"/>
      <c r="Z37" s="35"/>
      <c r="AA37" s="93"/>
      <c r="AB37" s="35"/>
    </row>
    <row r="38" spans="2:31" x14ac:dyDescent="0.2">
      <c r="B38" s="118">
        <v>11</v>
      </c>
      <c r="C38" s="122" t="s">
        <v>108</v>
      </c>
      <c r="D38" s="124" t="s">
        <v>53</v>
      </c>
      <c r="E38" s="126">
        <v>1989</v>
      </c>
      <c r="F38" s="87"/>
      <c r="G38" s="45">
        <v>70.23</v>
      </c>
      <c r="H38" s="87">
        <v>63.58</v>
      </c>
      <c r="I38" s="45">
        <v>68.260000000000005</v>
      </c>
      <c r="J38" s="87">
        <v>65.599999999999994</v>
      </c>
      <c r="K38" s="88">
        <v>68.95</v>
      </c>
      <c r="L38" s="45">
        <v>69.39</v>
      </c>
      <c r="M38" s="87">
        <v>71.16</v>
      </c>
      <c r="N38" s="88">
        <v>65.430000000000007</v>
      </c>
      <c r="O38" s="45">
        <v>70.790000000000006</v>
      </c>
      <c r="P38" s="87">
        <v>68.430000000000007</v>
      </c>
      <c r="Q38" s="88">
        <v>72.47</v>
      </c>
      <c r="R38" s="88">
        <v>71.34</v>
      </c>
      <c r="S38" s="88">
        <v>69.010000000000005</v>
      </c>
      <c r="T38" s="88">
        <v>71.09</v>
      </c>
      <c r="U38" s="88">
        <v>64.650000000000006</v>
      </c>
      <c r="V38" s="88"/>
      <c r="W38" s="88"/>
      <c r="X38" s="88"/>
      <c r="Y38" s="88"/>
      <c r="Z38" s="88"/>
      <c r="AA38" s="88"/>
      <c r="AB38" s="88"/>
      <c r="AC38" s="88"/>
      <c r="AD38" s="88"/>
      <c r="AE38" s="21"/>
    </row>
    <row r="39" spans="2:31" ht="12" customHeight="1" thickBot="1" x14ac:dyDescent="0.25">
      <c r="B39" s="119"/>
      <c r="C39" s="123"/>
      <c r="D39" s="125"/>
      <c r="E39" s="127"/>
      <c r="F39" s="89"/>
      <c r="G39" s="90"/>
      <c r="H39" s="89" t="s">
        <v>139</v>
      </c>
      <c r="I39" s="90" t="s">
        <v>130</v>
      </c>
      <c r="J39" s="89" t="s">
        <v>132</v>
      </c>
      <c r="K39" s="107" t="s">
        <v>159</v>
      </c>
      <c r="L39" s="90" t="s">
        <v>159</v>
      </c>
      <c r="M39" s="89" t="s">
        <v>159</v>
      </c>
      <c r="N39" s="107"/>
      <c r="O39" s="90" t="s">
        <v>159</v>
      </c>
      <c r="P39" s="89" t="s">
        <v>135</v>
      </c>
      <c r="Q39" s="91" t="s">
        <v>157</v>
      </c>
      <c r="R39" s="91" t="s">
        <v>158</v>
      </c>
      <c r="S39" s="91" t="s">
        <v>159</v>
      </c>
      <c r="T39" s="91" t="s">
        <v>159</v>
      </c>
      <c r="U39" s="91"/>
      <c r="V39" s="91"/>
      <c r="W39" s="91"/>
      <c r="X39" s="91"/>
      <c r="Y39" s="91"/>
      <c r="Z39" s="91"/>
      <c r="AA39" s="91"/>
      <c r="AB39" s="91"/>
      <c r="AC39" s="91"/>
      <c r="AD39" s="91"/>
      <c r="AE39" s="26"/>
    </row>
    <row r="40" spans="2:31" ht="12" thickBot="1" x14ac:dyDescent="0.25">
      <c r="B40" s="27"/>
      <c r="C40" s="28"/>
      <c r="D40" s="29"/>
      <c r="E40" s="30"/>
      <c r="F40" s="92"/>
      <c r="G40" s="92"/>
      <c r="H40" s="92"/>
      <c r="I40" s="92"/>
      <c r="J40" s="92"/>
      <c r="K40" s="92"/>
      <c r="L40" s="92"/>
      <c r="M40" s="92"/>
      <c r="N40" s="92"/>
      <c r="O40" s="92"/>
      <c r="P40" s="92"/>
      <c r="Q40" s="46"/>
      <c r="R40" s="46"/>
      <c r="S40" s="46"/>
      <c r="T40" s="46"/>
      <c r="U40" s="46"/>
      <c r="V40" s="46"/>
      <c r="W40" s="46"/>
      <c r="X40" s="35"/>
      <c r="Y40" s="35"/>
      <c r="Z40" s="35"/>
      <c r="AB40" s="35"/>
    </row>
    <row r="41" spans="2:31" x14ac:dyDescent="0.2">
      <c r="B41" s="118">
        <v>12</v>
      </c>
      <c r="C41" s="122" t="s">
        <v>109</v>
      </c>
      <c r="D41" s="124" t="s">
        <v>53</v>
      </c>
      <c r="E41" s="126">
        <v>1991</v>
      </c>
      <c r="F41" s="87">
        <v>54.56</v>
      </c>
      <c r="G41" s="45">
        <v>60.73</v>
      </c>
      <c r="H41" s="87">
        <v>63.18</v>
      </c>
      <c r="I41" s="45">
        <v>66.010000000000005</v>
      </c>
      <c r="J41" s="87">
        <v>69.59</v>
      </c>
      <c r="K41" s="88">
        <v>71.98</v>
      </c>
      <c r="L41" s="45">
        <v>72.97</v>
      </c>
      <c r="M41" s="87">
        <v>71.53</v>
      </c>
      <c r="N41" s="88">
        <v>73.86</v>
      </c>
      <c r="O41" s="45">
        <v>74.540000000000006</v>
      </c>
      <c r="P41" s="87">
        <v>73.97</v>
      </c>
      <c r="Q41" s="88">
        <v>73.48</v>
      </c>
      <c r="R41" s="88">
        <v>67.510000000000005</v>
      </c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21"/>
    </row>
    <row r="42" spans="2:31" ht="12" customHeight="1" thickBot="1" x14ac:dyDescent="0.25">
      <c r="B42" s="119"/>
      <c r="C42" s="123"/>
      <c r="D42" s="125"/>
      <c r="E42" s="127"/>
      <c r="F42" s="89"/>
      <c r="G42" s="90"/>
      <c r="H42" s="89" t="s">
        <v>139</v>
      </c>
      <c r="I42" s="90" t="s">
        <v>130</v>
      </c>
      <c r="J42" s="89" t="s">
        <v>159</v>
      </c>
      <c r="K42" s="107" t="s">
        <v>158</v>
      </c>
      <c r="L42" s="90" t="s">
        <v>157</v>
      </c>
      <c r="M42" s="89" t="s">
        <v>158</v>
      </c>
      <c r="N42" s="107" t="s">
        <v>157</v>
      </c>
      <c r="O42" s="90" t="s">
        <v>157</v>
      </c>
      <c r="P42" s="89" t="s">
        <v>157</v>
      </c>
      <c r="Q42" s="91" t="s">
        <v>157</v>
      </c>
      <c r="R42" s="91"/>
      <c r="S42" s="91"/>
      <c r="T42" s="91"/>
      <c r="U42" s="91"/>
      <c r="V42" s="91"/>
      <c r="W42" s="91"/>
      <c r="X42" s="91"/>
      <c r="Y42" s="91"/>
      <c r="Z42" s="91"/>
      <c r="AA42" s="91"/>
      <c r="AB42" s="91"/>
      <c r="AC42" s="91"/>
      <c r="AD42" s="91"/>
      <c r="AE42" s="26"/>
    </row>
    <row r="43" spans="2:31" ht="12" thickBot="1" x14ac:dyDescent="0.25">
      <c r="B43" s="93"/>
      <c r="C43" s="34"/>
      <c r="D43" s="16"/>
      <c r="F43" s="92"/>
      <c r="G43" s="92"/>
      <c r="H43" s="92"/>
      <c r="I43" s="94"/>
      <c r="J43" s="94"/>
      <c r="K43" s="92"/>
      <c r="L43" s="92"/>
      <c r="M43" s="92"/>
      <c r="N43" s="92"/>
      <c r="O43" s="92"/>
      <c r="P43" s="92"/>
      <c r="Q43" s="92"/>
      <c r="R43" s="92"/>
      <c r="S43" s="92"/>
      <c r="T43" s="92"/>
      <c r="U43" s="92"/>
      <c r="V43" s="92"/>
      <c r="W43" s="92"/>
      <c r="X43" s="40"/>
      <c r="Y43" s="95"/>
      <c r="Z43" s="95"/>
      <c r="AB43" s="35"/>
    </row>
    <row r="44" spans="2:31" x14ac:dyDescent="0.2">
      <c r="B44" s="118">
        <v>13</v>
      </c>
      <c r="C44" s="122" t="s">
        <v>110</v>
      </c>
      <c r="D44" s="124" t="s">
        <v>53</v>
      </c>
      <c r="E44" s="126">
        <v>1988</v>
      </c>
      <c r="F44" s="87"/>
      <c r="G44" s="45">
        <v>61.8</v>
      </c>
      <c r="H44" s="87">
        <v>65.5</v>
      </c>
      <c r="I44" s="45">
        <v>65.400000000000006</v>
      </c>
      <c r="J44" s="87">
        <v>70.22</v>
      </c>
      <c r="K44" s="88">
        <v>71.56</v>
      </c>
      <c r="L44" s="45"/>
      <c r="M44" s="87"/>
      <c r="N44" s="88"/>
      <c r="O44" s="45"/>
      <c r="P44" s="87"/>
      <c r="Q44" s="88">
        <v>73.97</v>
      </c>
      <c r="R44" s="88">
        <v>74.209999999999994</v>
      </c>
      <c r="S44" s="88">
        <v>73.8</v>
      </c>
      <c r="T44" s="88">
        <v>72.7</v>
      </c>
      <c r="U44" s="88">
        <v>74.7</v>
      </c>
      <c r="V44" s="88">
        <v>72.900000000000006</v>
      </c>
      <c r="W44" s="88">
        <v>70.78</v>
      </c>
      <c r="X44" s="88"/>
      <c r="Y44" s="88"/>
      <c r="Z44" s="88"/>
      <c r="AA44" s="88"/>
      <c r="AB44" s="88"/>
      <c r="AC44" s="88"/>
      <c r="AD44" s="88"/>
      <c r="AE44" s="21"/>
    </row>
    <row r="45" spans="2:31" ht="12" customHeight="1" thickBot="1" x14ac:dyDescent="0.25">
      <c r="B45" s="119"/>
      <c r="C45" s="123"/>
      <c r="D45" s="125"/>
      <c r="E45" s="127"/>
      <c r="F45" s="89"/>
      <c r="G45" s="90"/>
      <c r="H45" s="89" t="s">
        <v>134</v>
      </c>
      <c r="I45" s="90" t="s">
        <v>134</v>
      </c>
      <c r="J45" s="89" t="s">
        <v>159</v>
      </c>
      <c r="K45" s="107" t="s">
        <v>159</v>
      </c>
      <c r="L45" s="90"/>
      <c r="M45" s="89"/>
      <c r="N45" s="107"/>
      <c r="O45" s="90"/>
      <c r="P45" s="89"/>
      <c r="Q45" s="91" t="s">
        <v>157</v>
      </c>
      <c r="R45" s="91" t="s">
        <v>157</v>
      </c>
      <c r="S45" s="91" t="s">
        <v>157</v>
      </c>
      <c r="T45" s="91" t="s">
        <v>157</v>
      </c>
      <c r="U45" s="91" t="s">
        <v>131</v>
      </c>
      <c r="V45" s="91" t="s">
        <v>157</v>
      </c>
      <c r="W45" s="91" t="s">
        <v>159</v>
      </c>
      <c r="X45" s="91"/>
      <c r="Y45" s="91"/>
      <c r="Z45" s="91"/>
      <c r="AA45" s="91"/>
      <c r="AB45" s="91"/>
      <c r="AC45" s="91"/>
      <c r="AD45" s="91"/>
      <c r="AE45" s="26"/>
    </row>
    <row r="46" spans="2:31" ht="12" thickBot="1" x14ac:dyDescent="0.25">
      <c r="B46" s="27"/>
      <c r="D46" s="96"/>
      <c r="F46" s="92"/>
      <c r="G46" s="92"/>
      <c r="H46" s="92"/>
      <c r="I46" s="92"/>
      <c r="J46" s="92"/>
      <c r="K46" s="92"/>
      <c r="L46" s="92"/>
      <c r="M46" s="93"/>
      <c r="N46" s="93"/>
      <c r="O46" s="93"/>
      <c r="P46" s="93"/>
      <c r="Q46" s="93"/>
      <c r="R46" s="93"/>
      <c r="S46" s="93"/>
      <c r="T46" s="93"/>
      <c r="U46" s="93"/>
      <c r="V46" s="93"/>
      <c r="W46" s="93"/>
      <c r="X46" s="35"/>
      <c r="Y46" s="35"/>
      <c r="Z46" s="35"/>
      <c r="AA46" s="93"/>
      <c r="AB46" s="35"/>
    </row>
    <row r="47" spans="2:31" x14ac:dyDescent="0.2">
      <c r="B47" s="118">
        <v>14</v>
      </c>
      <c r="C47" s="122" t="s">
        <v>111</v>
      </c>
      <c r="D47" s="124" t="s">
        <v>53</v>
      </c>
      <c r="E47" s="126">
        <v>1986</v>
      </c>
      <c r="F47" s="87"/>
      <c r="G47" s="45"/>
      <c r="H47" s="87">
        <v>56.2</v>
      </c>
      <c r="I47" s="45">
        <v>57.65</v>
      </c>
      <c r="J47" s="87">
        <v>61.88</v>
      </c>
      <c r="K47" s="88">
        <v>67.45</v>
      </c>
      <c r="L47" s="45">
        <v>70.81</v>
      </c>
      <c r="M47" s="87">
        <v>72.53</v>
      </c>
      <c r="N47" s="88">
        <v>72.14</v>
      </c>
      <c r="O47" s="45">
        <v>71.58</v>
      </c>
      <c r="P47" s="87">
        <v>71.81</v>
      </c>
      <c r="Q47" s="88"/>
      <c r="R47" s="88">
        <v>60.68</v>
      </c>
      <c r="S47" s="88">
        <v>72.53</v>
      </c>
      <c r="T47" s="88">
        <v>71.41</v>
      </c>
      <c r="U47" s="88">
        <v>71.58</v>
      </c>
      <c r="V47" s="88">
        <v>69.8</v>
      </c>
      <c r="W47" s="88">
        <v>56.5</v>
      </c>
      <c r="X47" s="88">
        <v>68.45</v>
      </c>
      <c r="Y47" s="88"/>
      <c r="Z47" s="88"/>
      <c r="AA47" s="88"/>
      <c r="AB47" s="88"/>
      <c r="AC47" s="88"/>
      <c r="AD47" s="88"/>
      <c r="AE47" s="21"/>
    </row>
    <row r="48" spans="2:31" ht="12" customHeight="1" thickBot="1" x14ac:dyDescent="0.25">
      <c r="B48" s="119"/>
      <c r="C48" s="123"/>
      <c r="D48" s="125"/>
      <c r="E48" s="127"/>
      <c r="F48" s="89"/>
      <c r="G48" s="90"/>
      <c r="H48" s="89"/>
      <c r="I48" s="90"/>
      <c r="J48" s="89"/>
      <c r="K48" s="107" t="s">
        <v>130</v>
      </c>
      <c r="L48" s="90" t="s">
        <v>159</v>
      </c>
      <c r="M48" s="89" t="s">
        <v>157</v>
      </c>
      <c r="N48" s="107" t="s">
        <v>158</v>
      </c>
      <c r="O48" s="90" t="s">
        <v>159</v>
      </c>
      <c r="P48" s="89" t="s">
        <v>159</v>
      </c>
      <c r="Q48" s="91"/>
      <c r="R48" s="91"/>
      <c r="S48" s="91" t="s">
        <v>157</v>
      </c>
      <c r="T48" s="91" t="s">
        <v>158</v>
      </c>
      <c r="U48" s="91" t="s">
        <v>158</v>
      </c>
      <c r="V48" s="91" t="s">
        <v>159</v>
      </c>
      <c r="W48" s="91"/>
      <c r="X48" s="91" t="s">
        <v>135</v>
      </c>
      <c r="Y48" s="91"/>
      <c r="Z48" s="91"/>
      <c r="AA48" s="91"/>
      <c r="AB48" s="91"/>
      <c r="AC48" s="91"/>
      <c r="AD48" s="91"/>
      <c r="AE48" s="26"/>
    </row>
    <row r="49" spans="2:31" ht="12" thickBot="1" x14ac:dyDescent="0.25">
      <c r="B49" s="39"/>
      <c r="C49" s="34"/>
      <c r="D49" s="16"/>
      <c r="F49" s="92"/>
      <c r="G49" s="92"/>
      <c r="H49" s="92"/>
      <c r="I49" s="94"/>
      <c r="J49" s="94"/>
      <c r="K49" s="92"/>
      <c r="L49" s="92"/>
      <c r="M49" s="92"/>
      <c r="N49" s="92"/>
      <c r="O49" s="92"/>
      <c r="P49" s="92"/>
      <c r="Q49" s="92"/>
      <c r="R49" s="92"/>
      <c r="S49" s="92"/>
      <c r="T49" s="92"/>
      <c r="U49" s="92"/>
      <c r="V49" s="92"/>
      <c r="W49" s="92"/>
      <c r="X49" s="40"/>
      <c r="Y49" s="95"/>
      <c r="Z49" s="95"/>
      <c r="AB49" s="35"/>
    </row>
    <row r="50" spans="2:31" x14ac:dyDescent="0.2">
      <c r="B50" s="118">
        <v>15</v>
      </c>
      <c r="C50" s="122" t="s">
        <v>112</v>
      </c>
      <c r="D50" s="124" t="s">
        <v>53</v>
      </c>
      <c r="E50" s="126">
        <v>1983</v>
      </c>
      <c r="F50" s="87"/>
      <c r="G50" s="45">
        <v>56.02</v>
      </c>
      <c r="H50" s="87">
        <v>60.54</v>
      </c>
      <c r="I50" s="45">
        <v>63.38</v>
      </c>
      <c r="J50" s="87">
        <v>70.42</v>
      </c>
      <c r="K50" s="88">
        <v>72.73</v>
      </c>
      <c r="L50" s="45">
        <v>72.19</v>
      </c>
      <c r="M50" s="87">
        <v>76.55</v>
      </c>
      <c r="N50" s="88">
        <v>75.77</v>
      </c>
      <c r="O50" s="45">
        <v>74.11</v>
      </c>
      <c r="P50" s="87">
        <v>77.12</v>
      </c>
      <c r="Q50" s="88">
        <v>76.38</v>
      </c>
      <c r="R50" s="88">
        <v>79.42</v>
      </c>
      <c r="S50" s="88">
        <v>78.069999999999993</v>
      </c>
      <c r="T50" s="88">
        <v>76.48</v>
      </c>
      <c r="U50" s="88">
        <v>78</v>
      </c>
      <c r="V50" s="88">
        <v>75.73</v>
      </c>
      <c r="W50" s="88">
        <v>75.77</v>
      </c>
      <c r="X50" s="88"/>
      <c r="Y50" s="88"/>
      <c r="Z50" s="88"/>
      <c r="AA50" s="88"/>
      <c r="AB50" s="88"/>
      <c r="AC50" s="88"/>
      <c r="AD50" s="88"/>
      <c r="AE50" s="21"/>
    </row>
    <row r="51" spans="2:31" ht="12" customHeight="1" thickBot="1" x14ac:dyDescent="0.25">
      <c r="B51" s="119"/>
      <c r="C51" s="123"/>
      <c r="D51" s="125"/>
      <c r="E51" s="127"/>
      <c r="F51" s="89"/>
      <c r="G51" s="90"/>
      <c r="H51" s="89" t="s">
        <v>136</v>
      </c>
      <c r="I51" s="90" t="s">
        <v>139</v>
      </c>
      <c r="J51" s="89" t="s">
        <v>159</v>
      </c>
      <c r="K51" s="107" t="s">
        <v>157</v>
      </c>
      <c r="L51" s="90" t="s">
        <v>158</v>
      </c>
      <c r="M51" s="89" t="s">
        <v>131</v>
      </c>
      <c r="N51" s="107" t="s">
        <v>131</v>
      </c>
      <c r="O51" s="90" t="s">
        <v>157</v>
      </c>
      <c r="P51" s="89" t="s">
        <v>131</v>
      </c>
      <c r="Q51" s="91" t="s">
        <v>131</v>
      </c>
      <c r="R51" s="91" t="s">
        <v>131</v>
      </c>
      <c r="S51" s="91" t="s">
        <v>131</v>
      </c>
      <c r="T51" s="91" t="s">
        <v>131</v>
      </c>
      <c r="U51" s="91" t="s">
        <v>131</v>
      </c>
      <c r="V51" s="91" t="s">
        <v>131</v>
      </c>
      <c r="W51" s="91" t="s">
        <v>131</v>
      </c>
      <c r="X51" s="91"/>
      <c r="Y51" s="91"/>
      <c r="Z51" s="91"/>
      <c r="AA51" s="91"/>
      <c r="AB51" s="91"/>
      <c r="AC51" s="91"/>
      <c r="AD51" s="91"/>
      <c r="AE51" s="26"/>
    </row>
    <row r="52" spans="2:31" ht="12" thickBot="1" x14ac:dyDescent="0.25">
      <c r="C52" s="34"/>
      <c r="D52" s="16"/>
      <c r="F52" s="92"/>
      <c r="G52" s="92"/>
      <c r="H52" s="92"/>
      <c r="I52" s="94"/>
      <c r="J52" s="94"/>
      <c r="K52" s="92"/>
      <c r="L52" s="92"/>
      <c r="M52" s="92"/>
      <c r="N52" s="92"/>
      <c r="O52" s="92"/>
      <c r="P52" s="92"/>
      <c r="Q52" s="92"/>
      <c r="R52" s="92"/>
      <c r="S52" s="92"/>
      <c r="T52" s="92"/>
      <c r="U52" s="92"/>
      <c r="V52" s="92"/>
      <c r="W52" s="92"/>
      <c r="X52" s="40"/>
      <c r="Y52" s="95"/>
      <c r="Z52" s="95"/>
      <c r="AB52" s="35"/>
    </row>
    <row r="53" spans="2:31" x14ac:dyDescent="0.2">
      <c r="B53" s="118">
        <v>16</v>
      </c>
      <c r="C53" s="122" t="s">
        <v>113</v>
      </c>
      <c r="D53" s="124" t="s">
        <v>53</v>
      </c>
      <c r="E53" s="126">
        <v>1989</v>
      </c>
      <c r="F53" s="87"/>
      <c r="G53" s="45">
        <v>50.18</v>
      </c>
      <c r="H53" s="87">
        <v>55.93</v>
      </c>
      <c r="I53" s="45">
        <v>61.22</v>
      </c>
      <c r="J53" s="87">
        <v>62.8</v>
      </c>
      <c r="K53" s="88">
        <v>64.66</v>
      </c>
      <c r="L53" s="45">
        <v>70.06</v>
      </c>
      <c r="M53" s="87">
        <v>74.180000000000007</v>
      </c>
      <c r="N53" s="88">
        <v>68.92</v>
      </c>
      <c r="O53" s="45">
        <v>74.39</v>
      </c>
      <c r="P53" s="87">
        <v>72.67</v>
      </c>
      <c r="Q53" s="88">
        <v>72.98</v>
      </c>
      <c r="R53" s="88">
        <v>75.09</v>
      </c>
      <c r="S53" s="88">
        <v>74.39</v>
      </c>
      <c r="T53" s="88">
        <v>76.349999999999994</v>
      </c>
      <c r="U53" s="88">
        <v>67.81</v>
      </c>
      <c r="V53" s="88"/>
      <c r="W53" s="88"/>
      <c r="X53" s="88"/>
      <c r="Y53" s="88"/>
      <c r="Z53" s="88"/>
      <c r="AA53" s="88"/>
      <c r="AB53" s="88"/>
      <c r="AC53" s="88"/>
      <c r="AD53" s="88"/>
      <c r="AE53" s="21"/>
    </row>
    <row r="54" spans="2:31" ht="12" customHeight="1" thickBot="1" x14ac:dyDescent="0.25">
      <c r="B54" s="119"/>
      <c r="C54" s="123"/>
      <c r="D54" s="125"/>
      <c r="E54" s="127"/>
      <c r="F54" s="89"/>
      <c r="G54" s="90"/>
      <c r="H54" s="89"/>
      <c r="I54" s="90" t="s">
        <v>138</v>
      </c>
      <c r="J54" s="89" t="s">
        <v>137</v>
      </c>
      <c r="K54" s="107" t="s">
        <v>142</v>
      </c>
      <c r="L54" s="90" t="s">
        <v>159</v>
      </c>
      <c r="M54" s="89" t="s">
        <v>157</v>
      </c>
      <c r="N54" s="107" t="s">
        <v>159</v>
      </c>
      <c r="O54" s="90" t="s">
        <v>157</v>
      </c>
      <c r="P54" s="89" t="s">
        <v>131</v>
      </c>
      <c r="Q54" s="91" t="s">
        <v>157</v>
      </c>
      <c r="R54" s="91" t="s">
        <v>131</v>
      </c>
      <c r="S54" s="91" t="s">
        <v>157</v>
      </c>
      <c r="T54" s="91" t="s">
        <v>131</v>
      </c>
      <c r="U54" s="91"/>
      <c r="V54" s="91"/>
      <c r="W54" s="91"/>
      <c r="X54" s="91"/>
      <c r="Y54" s="91"/>
      <c r="Z54" s="91"/>
      <c r="AA54" s="91"/>
      <c r="AB54" s="91"/>
      <c r="AC54" s="91"/>
      <c r="AD54" s="91"/>
      <c r="AE54" s="26"/>
    </row>
    <row r="55" spans="2:31" ht="12" thickBot="1" x14ac:dyDescent="0.25">
      <c r="B55" s="93"/>
      <c r="C55" s="28"/>
      <c r="D55" s="29"/>
      <c r="E55" s="30"/>
      <c r="F55" s="92"/>
      <c r="G55" s="92"/>
      <c r="H55" s="92"/>
      <c r="I55" s="92"/>
      <c r="J55" s="92"/>
      <c r="K55" s="92"/>
      <c r="L55" s="92"/>
      <c r="M55" s="92"/>
      <c r="N55" s="92"/>
      <c r="O55" s="92"/>
      <c r="P55" s="92"/>
      <c r="Q55" s="46"/>
      <c r="R55" s="46"/>
      <c r="S55" s="46"/>
      <c r="T55" s="46"/>
      <c r="U55" s="46"/>
      <c r="V55" s="46"/>
      <c r="W55" s="46"/>
      <c r="X55" s="35"/>
      <c r="Y55" s="35"/>
      <c r="Z55" s="35"/>
      <c r="AB55" s="35"/>
    </row>
    <row r="56" spans="2:31" x14ac:dyDescent="0.2">
      <c r="B56" s="118">
        <v>17</v>
      </c>
      <c r="C56" s="122" t="s">
        <v>114</v>
      </c>
      <c r="D56" s="124" t="s">
        <v>53</v>
      </c>
      <c r="E56" s="126">
        <v>1994</v>
      </c>
      <c r="F56" s="87"/>
      <c r="G56" s="45">
        <v>57.03</v>
      </c>
      <c r="H56" s="87">
        <v>64.88</v>
      </c>
      <c r="I56" s="45">
        <v>66.11</v>
      </c>
      <c r="J56" s="87">
        <v>69.3</v>
      </c>
      <c r="K56" s="88">
        <v>71.27</v>
      </c>
      <c r="L56" s="45">
        <v>72.739999999999995</v>
      </c>
      <c r="M56" s="87">
        <v>76.849999999999994</v>
      </c>
      <c r="N56" s="88">
        <v>72.92</v>
      </c>
      <c r="O56" s="45">
        <v>75.23</v>
      </c>
      <c r="P56" s="87">
        <v>74.180000000000007</v>
      </c>
      <c r="Q56" s="88"/>
      <c r="R56" s="88"/>
      <c r="S56" s="88"/>
      <c r="T56" s="88"/>
      <c r="U56" s="88"/>
      <c r="V56" s="88"/>
      <c r="W56" s="88"/>
      <c r="X56" s="88"/>
      <c r="Y56" s="88"/>
      <c r="Z56" s="88"/>
      <c r="AA56" s="88"/>
      <c r="AB56" s="88"/>
      <c r="AC56" s="88"/>
      <c r="AD56" s="88"/>
      <c r="AE56" s="21"/>
    </row>
    <row r="57" spans="2:31" ht="12" customHeight="1" thickBot="1" x14ac:dyDescent="0.25">
      <c r="B57" s="119"/>
      <c r="C57" s="123"/>
      <c r="D57" s="125"/>
      <c r="E57" s="127"/>
      <c r="F57" s="89"/>
      <c r="G57" s="90"/>
      <c r="H57" s="89" t="s">
        <v>134</v>
      </c>
      <c r="I57" s="90" t="s">
        <v>130</v>
      </c>
      <c r="J57" s="89" t="s">
        <v>159</v>
      </c>
      <c r="K57" s="107" t="s">
        <v>158</v>
      </c>
      <c r="L57" s="90" t="s">
        <v>157</v>
      </c>
      <c r="M57" s="89" t="s">
        <v>131</v>
      </c>
      <c r="N57" s="107" t="s">
        <v>157</v>
      </c>
      <c r="O57" s="90" t="s">
        <v>131</v>
      </c>
      <c r="P57" s="89" t="s">
        <v>157</v>
      </c>
      <c r="Q57" s="91"/>
      <c r="R57" s="91"/>
      <c r="S57" s="91"/>
      <c r="T57" s="91"/>
      <c r="U57" s="91"/>
      <c r="V57" s="91"/>
      <c r="W57" s="91"/>
      <c r="X57" s="91"/>
      <c r="Y57" s="91"/>
      <c r="Z57" s="91"/>
      <c r="AA57" s="91"/>
      <c r="AB57" s="91"/>
      <c r="AC57" s="91"/>
      <c r="AD57" s="91"/>
      <c r="AE57" s="26"/>
    </row>
    <row r="58" spans="2:31" ht="12" thickBot="1" x14ac:dyDescent="0.25">
      <c r="B58" s="27"/>
      <c r="C58" s="28"/>
      <c r="D58" s="29"/>
      <c r="E58" s="30"/>
      <c r="F58" s="92"/>
      <c r="G58" s="92"/>
      <c r="H58" s="92"/>
      <c r="I58" s="92"/>
      <c r="J58" s="92"/>
      <c r="K58" s="92"/>
      <c r="L58" s="92"/>
      <c r="M58" s="92"/>
      <c r="N58" s="92"/>
      <c r="O58" s="92"/>
      <c r="P58" s="92"/>
      <c r="Q58" s="46"/>
      <c r="R58" s="46"/>
      <c r="S58" s="46"/>
      <c r="T58" s="46"/>
      <c r="U58" s="46"/>
      <c r="V58" s="46"/>
      <c r="W58" s="46"/>
      <c r="X58" s="35"/>
      <c r="Y58" s="35"/>
      <c r="Z58" s="35"/>
      <c r="AB58" s="35"/>
    </row>
    <row r="59" spans="2:31" x14ac:dyDescent="0.2">
      <c r="B59" s="118">
        <v>18</v>
      </c>
      <c r="C59" s="122" t="s">
        <v>115</v>
      </c>
      <c r="D59" s="124" t="s">
        <v>53</v>
      </c>
      <c r="E59" s="126">
        <v>1984</v>
      </c>
      <c r="F59" s="87"/>
      <c r="G59" s="45">
        <v>50.1</v>
      </c>
      <c r="H59" s="87">
        <v>57.74</v>
      </c>
      <c r="I59" s="45">
        <v>63.72</v>
      </c>
      <c r="J59" s="87">
        <v>68.010000000000005</v>
      </c>
      <c r="K59" s="88">
        <v>70.91</v>
      </c>
      <c r="L59" s="45">
        <v>71.67</v>
      </c>
      <c r="M59" s="87">
        <v>73.45</v>
      </c>
      <c r="N59" s="88">
        <v>70.39</v>
      </c>
      <c r="O59" s="45">
        <v>74.23</v>
      </c>
      <c r="P59" s="87">
        <v>74.53</v>
      </c>
      <c r="Q59" s="88">
        <v>75.48</v>
      </c>
      <c r="R59" s="88">
        <v>76.05</v>
      </c>
      <c r="S59" s="88">
        <v>72.569999999999993</v>
      </c>
      <c r="T59" s="88">
        <v>74.62</v>
      </c>
      <c r="U59" s="88">
        <v>73.180000000000007</v>
      </c>
      <c r="V59" s="88">
        <v>71.78</v>
      </c>
      <c r="W59" s="88">
        <v>71.06</v>
      </c>
      <c r="X59" s="88">
        <v>71.5</v>
      </c>
      <c r="Y59" s="88"/>
      <c r="Z59" s="88"/>
      <c r="AA59" s="88"/>
      <c r="AB59" s="88"/>
      <c r="AC59" s="88"/>
      <c r="AD59" s="88"/>
      <c r="AE59" s="21"/>
    </row>
    <row r="60" spans="2:31" ht="12" customHeight="1" thickBot="1" x14ac:dyDescent="0.25">
      <c r="B60" s="119"/>
      <c r="C60" s="123"/>
      <c r="D60" s="125"/>
      <c r="E60" s="127"/>
      <c r="F60" s="89"/>
      <c r="G60" s="90"/>
      <c r="H60" s="89"/>
      <c r="I60" s="90" t="s">
        <v>132</v>
      </c>
      <c r="J60" s="89" t="s">
        <v>130</v>
      </c>
      <c r="K60" s="107" t="s">
        <v>159</v>
      </c>
      <c r="L60" s="90" t="s">
        <v>158</v>
      </c>
      <c r="M60" s="89" t="s">
        <v>157</v>
      </c>
      <c r="N60" s="107" t="s">
        <v>159</v>
      </c>
      <c r="O60" s="90" t="s">
        <v>157</v>
      </c>
      <c r="P60" s="89" t="s">
        <v>157</v>
      </c>
      <c r="Q60" s="91" t="s">
        <v>131</v>
      </c>
      <c r="R60" s="91" t="s">
        <v>131</v>
      </c>
      <c r="S60" s="91" t="s">
        <v>157</v>
      </c>
      <c r="T60" s="91" t="s">
        <v>131</v>
      </c>
      <c r="U60" s="91" t="s">
        <v>157</v>
      </c>
      <c r="V60" s="91" t="s">
        <v>158</v>
      </c>
      <c r="W60" s="91" t="s">
        <v>159</v>
      </c>
      <c r="X60" s="91" t="s">
        <v>158</v>
      </c>
      <c r="Y60" s="91"/>
      <c r="Z60" s="91"/>
      <c r="AA60" s="91"/>
      <c r="AB60" s="91"/>
      <c r="AC60" s="91"/>
      <c r="AD60" s="91"/>
      <c r="AE60" s="26"/>
    </row>
    <row r="61" spans="2:31" ht="11.25" thickBot="1" x14ac:dyDescent="0.25">
      <c r="B61" s="93"/>
      <c r="F61" s="87"/>
      <c r="G61" s="45"/>
      <c r="H61" s="87"/>
      <c r="I61" s="45"/>
      <c r="J61" s="87"/>
      <c r="K61" s="88"/>
      <c r="L61" s="45"/>
      <c r="M61" s="87"/>
      <c r="N61" s="88"/>
      <c r="O61" s="45"/>
      <c r="P61" s="87"/>
      <c r="Q61" s="88"/>
      <c r="R61" s="88"/>
      <c r="S61" s="88"/>
      <c r="T61" s="88"/>
      <c r="U61" s="88"/>
      <c r="V61" s="88"/>
      <c r="W61" s="88"/>
      <c r="X61" s="88"/>
      <c r="Y61" s="88"/>
      <c r="Z61" s="88"/>
      <c r="AA61" s="88"/>
      <c r="AB61" s="88"/>
      <c r="AC61" s="88"/>
      <c r="AD61" s="88"/>
      <c r="AE61" s="21"/>
    </row>
    <row r="62" spans="2:31" x14ac:dyDescent="0.2">
      <c r="B62" s="118">
        <v>19</v>
      </c>
      <c r="C62" s="122" t="s">
        <v>116</v>
      </c>
      <c r="D62" s="124" t="s">
        <v>53</v>
      </c>
      <c r="E62" s="126">
        <v>1992</v>
      </c>
      <c r="F62" s="87"/>
      <c r="G62" s="45">
        <v>56.9</v>
      </c>
      <c r="H62" s="87">
        <v>56.76</v>
      </c>
      <c r="I62" s="45">
        <v>67.56</v>
      </c>
      <c r="J62" s="87">
        <v>74.209999999999994</v>
      </c>
      <c r="K62" s="88">
        <v>68.44</v>
      </c>
      <c r="L62" s="45">
        <v>71.14</v>
      </c>
      <c r="M62" s="87">
        <v>72.31</v>
      </c>
      <c r="N62" s="88">
        <v>73.87</v>
      </c>
      <c r="O62" s="45">
        <v>75.290000000000006</v>
      </c>
      <c r="P62" s="87">
        <v>74.02</v>
      </c>
      <c r="Q62" s="88">
        <v>73.319999999999993</v>
      </c>
      <c r="R62" s="88"/>
      <c r="S62" s="88"/>
      <c r="T62" s="88"/>
      <c r="U62" s="88"/>
      <c r="V62" s="88"/>
      <c r="W62" s="88"/>
      <c r="X62" s="88"/>
      <c r="Y62" s="88"/>
      <c r="Z62" s="88"/>
      <c r="AA62" s="88"/>
      <c r="AB62" s="88"/>
      <c r="AC62" s="88"/>
      <c r="AD62" s="88"/>
      <c r="AE62" s="21"/>
    </row>
    <row r="63" spans="2:31" ht="12" customHeight="1" thickBot="1" x14ac:dyDescent="0.25">
      <c r="B63" s="119"/>
      <c r="C63" s="123"/>
      <c r="D63" s="125"/>
      <c r="E63" s="127"/>
      <c r="F63" s="89"/>
      <c r="G63" s="90"/>
      <c r="H63" s="89"/>
      <c r="I63" s="90" t="s">
        <v>130</v>
      </c>
      <c r="J63" s="89" t="s">
        <v>157</v>
      </c>
      <c r="K63" s="107" t="s">
        <v>130</v>
      </c>
      <c r="L63" s="90" t="s">
        <v>159</v>
      </c>
      <c r="M63" s="89" t="s">
        <v>158</v>
      </c>
      <c r="N63" s="107" t="s">
        <v>157</v>
      </c>
      <c r="O63" s="90" t="s">
        <v>131</v>
      </c>
      <c r="P63" s="89" t="s">
        <v>157</v>
      </c>
      <c r="Q63" s="91" t="s">
        <v>157</v>
      </c>
      <c r="R63" s="91"/>
      <c r="S63" s="91"/>
      <c r="T63" s="91"/>
      <c r="U63" s="91"/>
      <c r="V63" s="91"/>
      <c r="W63" s="91"/>
      <c r="X63" s="91"/>
      <c r="Y63" s="91"/>
      <c r="Z63" s="91"/>
      <c r="AA63" s="91"/>
      <c r="AB63" s="91"/>
      <c r="AC63" s="91"/>
      <c r="AD63" s="91"/>
      <c r="AE63" s="26"/>
    </row>
    <row r="64" spans="2:31" ht="12" thickBot="1" x14ac:dyDescent="0.25">
      <c r="B64" s="93"/>
      <c r="D64" s="96"/>
      <c r="F64" s="92"/>
      <c r="G64" s="92"/>
      <c r="H64" s="92"/>
      <c r="I64" s="92"/>
      <c r="J64" s="92"/>
      <c r="K64" s="92"/>
      <c r="L64" s="92"/>
      <c r="M64" s="93"/>
      <c r="N64" s="93"/>
      <c r="O64" s="93"/>
      <c r="P64" s="93"/>
      <c r="Q64" s="93"/>
      <c r="R64" s="93"/>
      <c r="S64" s="93"/>
      <c r="T64" s="93"/>
      <c r="U64" s="93"/>
      <c r="V64" s="93"/>
      <c r="W64" s="93"/>
      <c r="X64" s="35"/>
      <c r="Y64" s="35"/>
      <c r="Z64" s="35"/>
      <c r="AA64" s="93"/>
      <c r="AB64" s="35"/>
    </row>
    <row r="65" spans="2:31" x14ac:dyDescent="0.2">
      <c r="B65" s="118">
        <v>20</v>
      </c>
      <c r="C65" s="122" t="s">
        <v>117</v>
      </c>
      <c r="D65" s="124" t="s">
        <v>53</v>
      </c>
      <c r="E65" s="126">
        <v>1994</v>
      </c>
      <c r="F65" s="87"/>
      <c r="G65" s="45"/>
      <c r="H65" s="87">
        <v>57.1</v>
      </c>
      <c r="I65" s="45">
        <v>61</v>
      </c>
      <c r="J65" s="87">
        <v>59.94</v>
      </c>
      <c r="K65" s="88">
        <v>65.209999999999994</v>
      </c>
      <c r="L65" s="45">
        <v>72.23</v>
      </c>
      <c r="M65" s="87">
        <v>72.53</v>
      </c>
      <c r="N65" s="88">
        <v>72.63</v>
      </c>
      <c r="O65" s="45">
        <v>73.56</v>
      </c>
      <c r="P65" s="87">
        <v>73.010000000000005</v>
      </c>
      <c r="Q65" s="88"/>
      <c r="R65" s="88"/>
      <c r="S65" s="88"/>
      <c r="T65" s="88"/>
      <c r="U65" s="88"/>
      <c r="V65" s="88"/>
      <c r="W65" s="88"/>
      <c r="X65" s="88"/>
      <c r="Y65" s="88"/>
      <c r="Z65" s="88"/>
      <c r="AA65" s="88"/>
      <c r="AB65" s="88"/>
      <c r="AC65" s="88"/>
      <c r="AD65" s="88"/>
      <c r="AE65" s="21"/>
    </row>
    <row r="66" spans="2:31" ht="12" customHeight="1" thickBot="1" x14ac:dyDescent="0.25">
      <c r="B66" s="119"/>
      <c r="C66" s="123"/>
      <c r="D66" s="125"/>
      <c r="E66" s="127"/>
      <c r="F66" s="89"/>
      <c r="G66" s="90"/>
      <c r="H66" s="89"/>
      <c r="I66" s="90" t="s">
        <v>138</v>
      </c>
      <c r="J66" s="89" t="s">
        <v>137</v>
      </c>
      <c r="K66" s="107" t="s">
        <v>142</v>
      </c>
      <c r="L66" s="90" t="s">
        <v>158</v>
      </c>
      <c r="M66" s="89" t="s">
        <v>157</v>
      </c>
      <c r="N66" s="107" t="s">
        <v>157</v>
      </c>
      <c r="O66" s="90" t="s">
        <v>157</v>
      </c>
      <c r="P66" s="89" t="s">
        <v>157</v>
      </c>
      <c r="Q66" s="91"/>
      <c r="R66" s="91"/>
      <c r="S66" s="91"/>
      <c r="T66" s="91"/>
      <c r="U66" s="91"/>
      <c r="V66" s="91"/>
      <c r="W66" s="91"/>
      <c r="X66" s="91"/>
      <c r="Y66" s="91"/>
      <c r="Z66" s="91"/>
      <c r="AA66" s="91"/>
      <c r="AB66" s="91"/>
      <c r="AC66" s="91"/>
      <c r="AD66" s="91"/>
      <c r="AE66" s="26"/>
    </row>
    <row r="67" spans="2:31" ht="12" thickBot="1" x14ac:dyDescent="0.25">
      <c r="C67" s="34"/>
      <c r="D67" s="16"/>
      <c r="F67" s="92"/>
      <c r="G67" s="92"/>
      <c r="H67" s="92"/>
      <c r="I67" s="94"/>
      <c r="J67" s="94"/>
      <c r="K67" s="92"/>
      <c r="L67" s="92"/>
      <c r="M67" s="92"/>
      <c r="N67" s="92"/>
      <c r="O67" s="92"/>
      <c r="P67" s="92"/>
      <c r="Q67" s="92"/>
      <c r="R67" s="92"/>
      <c r="S67" s="92"/>
      <c r="T67" s="92"/>
      <c r="U67" s="92"/>
      <c r="V67" s="92"/>
      <c r="W67" s="92"/>
      <c r="X67" s="40"/>
      <c r="Y67" s="95"/>
      <c r="Z67" s="95"/>
      <c r="AB67" s="35"/>
    </row>
    <row r="68" spans="2:31" x14ac:dyDescent="0.2">
      <c r="B68" s="118">
        <v>21</v>
      </c>
      <c r="C68" s="122" t="s">
        <v>118</v>
      </c>
      <c r="D68" s="124" t="s">
        <v>53</v>
      </c>
      <c r="E68" s="126">
        <v>1985</v>
      </c>
      <c r="F68" s="87"/>
      <c r="G68" s="45"/>
      <c r="H68" s="87"/>
      <c r="I68" s="45">
        <v>52.14</v>
      </c>
      <c r="J68" s="87">
        <v>60.51</v>
      </c>
      <c r="K68" s="88">
        <v>65.53</v>
      </c>
      <c r="L68" s="45">
        <v>69.069999999999993</v>
      </c>
      <c r="M68" s="87">
        <v>72.8</v>
      </c>
      <c r="N68" s="88">
        <v>77.959999999999994</v>
      </c>
      <c r="O68" s="45">
        <v>78.3</v>
      </c>
      <c r="P68" s="87">
        <v>75.33</v>
      </c>
      <c r="Q68" s="88">
        <v>77.599999999999994</v>
      </c>
      <c r="R68" s="88">
        <v>78.459999999999994</v>
      </c>
      <c r="S68" s="88">
        <v>79.58</v>
      </c>
      <c r="T68" s="88">
        <v>81.08</v>
      </c>
      <c r="U68" s="88">
        <v>82.98</v>
      </c>
      <c r="V68" s="88">
        <v>82.87</v>
      </c>
      <c r="W68" s="88">
        <v>79.59</v>
      </c>
      <c r="X68" s="88">
        <v>75.61</v>
      </c>
      <c r="Y68" s="88"/>
      <c r="Z68" s="88"/>
      <c r="AA68" s="88"/>
      <c r="AB68" s="88"/>
      <c r="AC68" s="88"/>
      <c r="AD68" s="88"/>
      <c r="AE68" s="21"/>
    </row>
    <row r="69" spans="2:31" ht="12" customHeight="1" thickBot="1" x14ac:dyDescent="0.25">
      <c r="B69" s="119"/>
      <c r="C69" s="123"/>
      <c r="D69" s="125"/>
      <c r="E69" s="127"/>
      <c r="F69" s="89"/>
      <c r="G69" s="90"/>
      <c r="H69" s="89"/>
      <c r="I69" s="90"/>
      <c r="J69" s="89" t="s">
        <v>137</v>
      </c>
      <c r="K69" s="107" t="s">
        <v>142</v>
      </c>
      <c r="L69" s="90" t="s">
        <v>130</v>
      </c>
      <c r="M69" s="89" t="s">
        <v>157</v>
      </c>
      <c r="N69" s="107" t="s">
        <v>131</v>
      </c>
      <c r="O69" s="90" t="s">
        <v>131</v>
      </c>
      <c r="P69" s="89" t="s">
        <v>131</v>
      </c>
      <c r="Q69" s="91" t="s">
        <v>131</v>
      </c>
      <c r="R69" s="91" t="s">
        <v>131</v>
      </c>
      <c r="S69" s="91" t="s">
        <v>131</v>
      </c>
      <c r="T69" s="91" t="s">
        <v>131</v>
      </c>
      <c r="U69" s="91" t="s">
        <v>131</v>
      </c>
      <c r="V69" s="91" t="s">
        <v>131</v>
      </c>
      <c r="W69" s="91" t="s">
        <v>131</v>
      </c>
      <c r="X69" s="91" t="s">
        <v>131</v>
      </c>
      <c r="Y69" s="91"/>
      <c r="Z69" s="91"/>
      <c r="AA69" s="91"/>
      <c r="AB69" s="91"/>
      <c r="AC69" s="91"/>
      <c r="AD69" s="91"/>
      <c r="AE69" s="26"/>
    </row>
    <row r="70" spans="2:31" ht="11.25" thickBot="1" x14ac:dyDescent="0.25">
      <c r="B70" s="39"/>
      <c r="F70" s="87"/>
      <c r="G70" s="45"/>
      <c r="H70" s="87"/>
      <c r="I70" s="45"/>
      <c r="J70" s="87"/>
      <c r="K70" s="88"/>
      <c r="L70" s="45"/>
      <c r="M70" s="87"/>
      <c r="N70" s="88"/>
      <c r="O70" s="45"/>
      <c r="P70" s="87"/>
      <c r="Q70" s="88"/>
      <c r="R70" s="88"/>
      <c r="S70" s="88"/>
      <c r="T70" s="88"/>
      <c r="U70" s="88"/>
      <c r="V70" s="88"/>
      <c r="W70" s="88"/>
      <c r="X70" s="88"/>
      <c r="Y70" s="88"/>
      <c r="Z70" s="88"/>
      <c r="AA70" s="88"/>
      <c r="AB70" s="88"/>
      <c r="AC70" s="88"/>
      <c r="AD70" s="88"/>
      <c r="AE70" s="21"/>
    </row>
    <row r="71" spans="2:31" x14ac:dyDescent="0.2">
      <c r="B71" s="118">
        <v>22</v>
      </c>
      <c r="C71" s="122" t="s">
        <v>119</v>
      </c>
      <c r="D71" s="124" t="s">
        <v>53</v>
      </c>
      <c r="E71" s="126">
        <v>1994</v>
      </c>
      <c r="F71" s="87">
        <v>57.38</v>
      </c>
      <c r="G71" s="45">
        <v>60.11</v>
      </c>
      <c r="H71" s="87">
        <v>63.41</v>
      </c>
      <c r="I71" s="45">
        <v>66.16</v>
      </c>
      <c r="J71" s="87">
        <v>67.53</v>
      </c>
      <c r="K71" s="88">
        <v>66.5</v>
      </c>
      <c r="L71" s="45">
        <v>72.78</v>
      </c>
      <c r="M71" s="87">
        <v>74.94</v>
      </c>
      <c r="N71" s="88">
        <v>76.260000000000005</v>
      </c>
      <c r="O71" s="45">
        <v>74.95</v>
      </c>
      <c r="P71" s="87">
        <v>75.45</v>
      </c>
      <c r="Q71" s="88">
        <v>71.12</v>
      </c>
      <c r="R71" s="88"/>
      <c r="S71" s="88"/>
      <c r="T71" s="88"/>
      <c r="U71" s="88"/>
      <c r="V71" s="88"/>
      <c r="W71" s="88"/>
      <c r="X71" s="88"/>
      <c r="Y71" s="88"/>
      <c r="Z71" s="88"/>
      <c r="AA71" s="88"/>
      <c r="AB71" s="88"/>
      <c r="AC71" s="88"/>
      <c r="AD71" s="88"/>
      <c r="AE71" s="21"/>
    </row>
    <row r="72" spans="2:31" ht="12" customHeight="1" thickBot="1" x14ac:dyDescent="0.25">
      <c r="B72" s="119"/>
      <c r="C72" s="123"/>
      <c r="D72" s="125"/>
      <c r="E72" s="127"/>
      <c r="F72" s="89"/>
      <c r="G72" s="90"/>
      <c r="H72" s="89" t="s">
        <v>139</v>
      </c>
      <c r="I72" s="90" t="s">
        <v>130</v>
      </c>
      <c r="J72" s="89" t="s">
        <v>130</v>
      </c>
      <c r="K72" s="107" t="s">
        <v>134</v>
      </c>
      <c r="L72" s="90" t="s">
        <v>157</v>
      </c>
      <c r="M72" s="89" t="s">
        <v>131</v>
      </c>
      <c r="N72" s="107" t="s">
        <v>131</v>
      </c>
      <c r="O72" s="90" t="s">
        <v>131</v>
      </c>
      <c r="P72" s="89" t="s">
        <v>131</v>
      </c>
      <c r="Q72" s="91" t="s">
        <v>159</v>
      </c>
      <c r="R72" s="91"/>
      <c r="S72" s="91"/>
      <c r="T72" s="91"/>
      <c r="U72" s="91"/>
      <c r="V72" s="91"/>
      <c r="W72" s="91"/>
      <c r="X72" s="91"/>
      <c r="Y72" s="91"/>
      <c r="Z72" s="91"/>
      <c r="AA72" s="91"/>
      <c r="AB72" s="91"/>
      <c r="AC72" s="91"/>
      <c r="AD72" s="91"/>
      <c r="AE72" s="26"/>
    </row>
    <row r="73" spans="2:31" ht="12" thickBot="1" x14ac:dyDescent="0.25">
      <c r="B73" s="93"/>
      <c r="C73" s="28"/>
      <c r="D73" s="29"/>
      <c r="E73" s="30"/>
      <c r="F73" s="92"/>
      <c r="G73" s="92"/>
      <c r="H73" s="92"/>
      <c r="I73" s="92"/>
      <c r="J73" s="92"/>
      <c r="K73" s="92"/>
      <c r="L73" s="92"/>
      <c r="M73" s="92"/>
      <c r="N73" s="92"/>
      <c r="O73" s="92"/>
      <c r="P73" s="92"/>
      <c r="Q73" s="46"/>
      <c r="R73" s="46"/>
      <c r="S73" s="46"/>
      <c r="T73" s="46"/>
      <c r="U73" s="46"/>
      <c r="V73" s="46"/>
      <c r="W73" s="46"/>
      <c r="X73" s="35"/>
      <c r="Y73" s="35"/>
      <c r="Z73" s="35"/>
      <c r="AB73" s="35"/>
    </row>
    <row r="74" spans="2:31" x14ac:dyDescent="0.2">
      <c r="B74" s="118">
        <v>23</v>
      </c>
      <c r="C74" s="122" t="s">
        <v>120</v>
      </c>
      <c r="D74" s="124" t="s">
        <v>53</v>
      </c>
      <c r="E74" s="126">
        <v>1993</v>
      </c>
      <c r="F74" s="87"/>
      <c r="G74" s="45">
        <v>58.44</v>
      </c>
      <c r="H74" s="87">
        <v>62.13</v>
      </c>
      <c r="I74" s="45">
        <v>70.62</v>
      </c>
      <c r="J74" s="87">
        <v>70.790000000000006</v>
      </c>
      <c r="K74" s="88">
        <v>71.17</v>
      </c>
      <c r="L74" s="45">
        <v>74.39</v>
      </c>
      <c r="M74" s="87">
        <v>72.16</v>
      </c>
      <c r="N74" s="88">
        <v>72.69</v>
      </c>
      <c r="O74" s="45">
        <v>74.78</v>
      </c>
      <c r="P74" s="87">
        <v>74.84</v>
      </c>
      <c r="Q74" s="88">
        <v>75.23</v>
      </c>
      <c r="R74" s="88">
        <v>75.38</v>
      </c>
      <c r="S74" s="88"/>
      <c r="T74" s="88"/>
      <c r="U74" s="88"/>
      <c r="V74" s="88"/>
      <c r="W74" s="88"/>
      <c r="X74" s="88"/>
      <c r="Y74" s="88"/>
      <c r="Z74" s="88"/>
      <c r="AA74" s="88"/>
      <c r="AB74" s="88"/>
      <c r="AC74" s="88"/>
      <c r="AD74" s="88"/>
      <c r="AE74" s="21"/>
    </row>
    <row r="75" spans="2:31" ht="12" customHeight="1" thickBot="1" x14ac:dyDescent="0.25">
      <c r="B75" s="119"/>
      <c r="C75" s="123"/>
      <c r="D75" s="125"/>
      <c r="E75" s="127"/>
      <c r="F75" s="89"/>
      <c r="G75" s="90"/>
      <c r="H75" s="89" t="s">
        <v>140</v>
      </c>
      <c r="I75" s="90" t="s">
        <v>159</v>
      </c>
      <c r="J75" s="89" t="s">
        <v>159</v>
      </c>
      <c r="K75" s="107" t="s">
        <v>159</v>
      </c>
      <c r="L75" s="90" t="s">
        <v>157</v>
      </c>
      <c r="M75" s="89" t="s">
        <v>159</v>
      </c>
      <c r="N75" s="107" t="s">
        <v>157</v>
      </c>
      <c r="O75" s="90" t="s">
        <v>131</v>
      </c>
      <c r="P75" s="89" t="s">
        <v>131</v>
      </c>
      <c r="Q75" s="91" t="s">
        <v>131</v>
      </c>
      <c r="R75" s="91" t="s">
        <v>131</v>
      </c>
      <c r="S75" s="91"/>
      <c r="T75" s="91"/>
      <c r="U75" s="91"/>
      <c r="V75" s="91"/>
      <c r="W75" s="91"/>
      <c r="X75" s="91"/>
      <c r="Y75" s="91"/>
      <c r="Z75" s="91"/>
      <c r="AA75" s="91"/>
      <c r="AB75" s="91"/>
      <c r="AC75" s="91"/>
      <c r="AD75" s="91"/>
      <c r="AE75" s="26"/>
    </row>
    <row r="76" spans="2:31" ht="12" thickBot="1" x14ac:dyDescent="0.25">
      <c r="B76" s="93"/>
      <c r="C76" s="28"/>
      <c r="D76" s="29"/>
      <c r="E76" s="30"/>
      <c r="F76" s="92"/>
      <c r="G76" s="92"/>
      <c r="H76" s="92"/>
      <c r="I76" s="92"/>
      <c r="J76" s="92"/>
      <c r="K76" s="92"/>
      <c r="L76" s="92"/>
      <c r="M76" s="92"/>
      <c r="N76" s="92"/>
      <c r="O76" s="92"/>
      <c r="P76" s="92"/>
      <c r="Q76" s="46"/>
      <c r="R76" s="46"/>
      <c r="S76" s="46"/>
      <c r="T76" s="46"/>
      <c r="U76" s="46"/>
      <c r="V76" s="46"/>
      <c r="W76" s="46"/>
      <c r="X76" s="35"/>
      <c r="Y76" s="35"/>
      <c r="Z76" s="35"/>
      <c r="AB76" s="35"/>
    </row>
    <row r="77" spans="2:31" x14ac:dyDescent="0.2">
      <c r="B77" s="118">
        <v>24</v>
      </c>
      <c r="C77" s="122" t="s">
        <v>121</v>
      </c>
      <c r="D77" s="124" t="s">
        <v>72</v>
      </c>
      <c r="E77" s="126">
        <v>1994</v>
      </c>
      <c r="F77" s="87">
        <v>55.35</v>
      </c>
      <c r="G77" s="45">
        <v>59.74</v>
      </c>
      <c r="H77" s="87">
        <v>55.74</v>
      </c>
      <c r="I77" s="45">
        <v>58.55</v>
      </c>
      <c r="J77" s="87">
        <v>63.34</v>
      </c>
      <c r="K77" s="88">
        <v>65.92</v>
      </c>
      <c r="L77" s="45">
        <v>66.41</v>
      </c>
      <c r="M77" s="87">
        <v>64.180000000000007</v>
      </c>
      <c r="N77" s="88">
        <v>67.900000000000006</v>
      </c>
      <c r="O77" s="45">
        <v>66.59</v>
      </c>
      <c r="P77" s="87">
        <v>64.099999999999994</v>
      </c>
      <c r="Q77" s="88"/>
      <c r="R77" s="88"/>
      <c r="S77" s="88"/>
      <c r="T77" s="88"/>
      <c r="U77" s="88"/>
      <c r="V77" s="88"/>
      <c r="W77" s="88"/>
      <c r="X77" s="88"/>
      <c r="Y77" s="88"/>
      <c r="Z77" s="88"/>
      <c r="AA77" s="88"/>
      <c r="AB77" s="88"/>
      <c r="AC77" s="88"/>
      <c r="AD77" s="88"/>
      <c r="AE77" s="21"/>
    </row>
    <row r="78" spans="2:31" ht="12" customHeight="1" thickBot="1" x14ac:dyDescent="0.25">
      <c r="B78" s="119"/>
      <c r="C78" s="123"/>
      <c r="D78" s="125"/>
      <c r="E78" s="127"/>
      <c r="F78" s="89"/>
      <c r="G78" s="90"/>
      <c r="H78" s="89" t="s">
        <v>134</v>
      </c>
      <c r="I78" s="90" t="s">
        <v>130</v>
      </c>
      <c r="J78" s="89" t="s">
        <v>158</v>
      </c>
      <c r="K78" s="107" t="s">
        <v>131</v>
      </c>
      <c r="L78" s="90" t="s">
        <v>131</v>
      </c>
      <c r="M78" s="89" t="s">
        <v>157</v>
      </c>
      <c r="N78" s="107" t="s">
        <v>131</v>
      </c>
      <c r="O78" s="90" t="s">
        <v>131</v>
      </c>
      <c r="P78" s="89" t="s">
        <v>157</v>
      </c>
      <c r="Q78" s="91"/>
      <c r="R78" s="91"/>
      <c r="S78" s="91"/>
      <c r="T78" s="91"/>
      <c r="U78" s="91"/>
      <c r="V78" s="91"/>
      <c r="W78" s="91"/>
      <c r="X78" s="91"/>
      <c r="Y78" s="91"/>
      <c r="Z78" s="91"/>
      <c r="AA78" s="91"/>
      <c r="AB78" s="91"/>
      <c r="AC78" s="91"/>
      <c r="AD78" s="91"/>
      <c r="AE78" s="26"/>
    </row>
    <row r="79" spans="2:31" ht="12" thickBot="1" x14ac:dyDescent="0.25">
      <c r="B79" s="93"/>
      <c r="D79" s="96"/>
      <c r="F79" s="92"/>
      <c r="G79" s="92"/>
      <c r="H79" s="92"/>
      <c r="I79" s="92"/>
      <c r="J79" s="92"/>
      <c r="K79" s="92"/>
      <c r="L79" s="92"/>
      <c r="M79" s="93"/>
      <c r="N79" s="93"/>
      <c r="O79" s="93"/>
      <c r="P79" s="93"/>
      <c r="Q79" s="93"/>
      <c r="R79" s="93"/>
      <c r="S79" s="93"/>
      <c r="T79" s="93"/>
      <c r="U79" s="93"/>
      <c r="V79" s="93"/>
      <c r="W79" s="93"/>
      <c r="X79" s="35"/>
      <c r="Y79" s="35"/>
      <c r="Z79" s="35"/>
      <c r="AA79" s="93"/>
      <c r="AB79" s="35"/>
    </row>
    <row r="80" spans="2:31" x14ac:dyDescent="0.2">
      <c r="B80" s="118">
        <v>25</v>
      </c>
      <c r="C80" s="122" t="s">
        <v>122</v>
      </c>
      <c r="D80" s="124" t="s">
        <v>72</v>
      </c>
      <c r="E80" s="126">
        <v>1995</v>
      </c>
      <c r="F80" s="87">
        <v>53.98</v>
      </c>
      <c r="G80" s="45">
        <v>57.79</v>
      </c>
      <c r="H80" s="87">
        <v>57.79</v>
      </c>
      <c r="I80" s="45">
        <v>57.79</v>
      </c>
      <c r="J80" s="87"/>
      <c r="K80" s="88">
        <v>66.180000000000007</v>
      </c>
      <c r="L80" s="45">
        <v>68.430000000000007</v>
      </c>
      <c r="M80" s="87"/>
      <c r="N80" s="88">
        <v>66.42</v>
      </c>
      <c r="O80" s="45">
        <v>62.68</v>
      </c>
      <c r="P80" s="87"/>
      <c r="Q80" s="88"/>
      <c r="R80" s="88"/>
      <c r="S80" s="88"/>
      <c r="T80" s="88"/>
      <c r="U80" s="88"/>
      <c r="V80" s="88"/>
      <c r="W80" s="88"/>
      <c r="X80" s="88"/>
      <c r="Y80" s="88"/>
      <c r="Z80" s="88"/>
      <c r="AA80" s="88"/>
      <c r="AB80" s="88"/>
      <c r="AC80" s="88"/>
      <c r="AD80" s="88"/>
      <c r="AE80" s="21"/>
    </row>
    <row r="81" spans="2:31" ht="12" customHeight="1" thickBot="1" x14ac:dyDescent="0.25">
      <c r="B81" s="119"/>
      <c r="C81" s="123"/>
      <c r="D81" s="125"/>
      <c r="E81" s="127"/>
      <c r="F81" s="89"/>
      <c r="G81" s="90"/>
      <c r="H81" s="89" t="s">
        <v>130</v>
      </c>
      <c r="I81" s="90" t="s">
        <v>130</v>
      </c>
      <c r="J81" s="89"/>
      <c r="K81" s="107" t="s">
        <v>131</v>
      </c>
      <c r="L81" s="90" t="s">
        <v>131</v>
      </c>
      <c r="M81" s="89"/>
      <c r="N81" s="107" t="s">
        <v>131</v>
      </c>
      <c r="O81" s="90" t="s">
        <v>158</v>
      </c>
      <c r="P81" s="89"/>
      <c r="Q81" s="91"/>
      <c r="R81" s="91"/>
      <c r="S81" s="91"/>
      <c r="T81" s="91"/>
      <c r="U81" s="91"/>
      <c r="V81" s="91"/>
      <c r="W81" s="91"/>
      <c r="X81" s="91"/>
      <c r="Y81" s="91"/>
      <c r="Z81" s="91"/>
      <c r="AA81" s="91"/>
      <c r="AB81" s="91"/>
      <c r="AC81" s="91"/>
      <c r="AD81" s="91"/>
      <c r="AE81" s="26"/>
    </row>
    <row r="82" spans="2:31" ht="12" thickBot="1" x14ac:dyDescent="0.25">
      <c r="C82" s="34"/>
      <c r="D82" s="16"/>
      <c r="F82" s="92"/>
      <c r="G82" s="92"/>
      <c r="H82" s="92"/>
      <c r="I82" s="94"/>
      <c r="J82" s="94"/>
      <c r="K82" s="92"/>
      <c r="L82" s="92"/>
      <c r="M82" s="92"/>
      <c r="N82" s="92"/>
      <c r="O82" s="92"/>
      <c r="P82" s="92"/>
      <c r="Q82" s="92"/>
      <c r="R82" s="92"/>
      <c r="S82" s="92"/>
      <c r="T82" s="92"/>
      <c r="U82" s="92"/>
      <c r="V82" s="92"/>
      <c r="W82" s="92"/>
      <c r="X82" s="40"/>
      <c r="Y82" s="95"/>
      <c r="Z82" s="95"/>
      <c r="AB82" s="35"/>
    </row>
    <row r="83" spans="2:31" x14ac:dyDescent="0.2">
      <c r="B83" s="118">
        <v>26</v>
      </c>
      <c r="C83" s="122" t="s">
        <v>123</v>
      </c>
      <c r="D83" s="124" t="s">
        <v>72</v>
      </c>
      <c r="E83" s="126">
        <v>1983</v>
      </c>
      <c r="F83" s="87"/>
      <c r="G83" s="45"/>
      <c r="H83" s="87">
        <v>48.53</v>
      </c>
      <c r="I83" s="45">
        <v>49.01</v>
      </c>
      <c r="J83" s="87">
        <v>48.03</v>
      </c>
      <c r="K83" s="88">
        <v>50.04</v>
      </c>
      <c r="L83" s="45">
        <v>57.01</v>
      </c>
      <c r="M83" s="87">
        <v>57.58</v>
      </c>
      <c r="N83" s="88">
        <v>58.87</v>
      </c>
      <c r="O83" s="45">
        <v>61.74</v>
      </c>
      <c r="P83" s="87">
        <v>62.69</v>
      </c>
      <c r="Q83" s="88">
        <v>64.53</v>
      </c>
      <c r="R83" s="88">
        <v>64.67</v>
      </c>
      <c r="S83" s="88">
        <v>63.2</v>
      </c>
      <c r="T83" s="88">
        <v>63.55</v>
      </c>
      <c r="U83" s="88">
        <v>63.4</v>
      </c>
      <c r="V83" s="88">
        <v>67.69</v>
      </c>
      <c r="W83" s="88">
        <v>63.2</v>
      </c>
      <c r="X83" s="88">
        <v>65.37</v>
      </c>
      <c r="Y83" s="88">
        <v>61.91</v>
      </c>
      <c r="Z83" s="88"/>
      <c r="AA83" s="88"/>
      <c r="AB83" s="88"/>
      <c r="AC83" s="88"/>
      <c r="AD83" s="88"/>
      <c r="AE83" s="21"/>
    </row>
    <row r="84" spans="2:31" ht="12" customHeight="1" thickBot="1" x14ac:dyDescent="0.25">
      <c r="B84" s="119"/>
      <c r="C84" s="123"/>
      <c r="D84" s="125"/>
      <c r="E84" s="127"/>
      <c r="F84" s="89"/>
      <c r="G84" s="90"/>
      <c r="H84" s="89"/>
      <c r="I84" s="90"/>
      <c r="J84" s="89"/>
      <c r="K84" s="107"/>
      <c r="L84" s="90" t="s">
        <v>141</v>
      </c>
      <c r="M84" s="89" t="s">
        <v>133</v>
      </c>
      <c r="N84" s="107" t="s">
        <v>133</v>
      </c>
      <c r="O84" s="90" t="s">
        <v>159</v>
      </c>
      <c r="P84" s="89" t="s">
        <v>158</v>
      </c>
      <c r="Q84" s="91" t="s">
        <v>157</v>
      </c>
      <c r="R84" s="91" t="s">
        <v>157</v>
      </c>
      <c r="S84" s="91" t="s">
        <v>158</v>
      </c>
      <c r="T84" s="91" t="s">
        <v>157</v>
      </c>
      <c r="U84" s="91" t="s">
        <v>157</v>
      </c>
      <c r="V84" s="91" t="s">
        <v>131</v>
      </c>
      <c r="W84" s="91" t="s">
        <v>158</v>
      </c>
      <c r="X84" s="91" t="s">
        <v>157</v>
      </c>
      <c r="Y84" s="91" t="s">
        <v>159</v>
      </c>
      <c r="Z84" s="91"/>
      <c r="AA84" s="91"/>
      <c r="AB84" s="91"/>
      <c r="AC84" s="91"/>
      <c r="AD84" s="91"/>
      <c r="AE84" s="26"/>
    </row>
    <row r="85" spans="2:31" ht="11.25" thickBot="1" x14ac:dyDescent="0.25">
      <c r="B85" s="27"/>
      <c r="C85" s="34"/>
      <c r="D85" s="34"/>
      <c r="F85" s="87"/>
      <c r="G85" s="45"/>
      <c r="H85" s="87"/>
      <c r="I85" s="45"/>
      <c r="J85" s="87"/>
      <c r="K85" s="88"/>
      <c r="L85" s="45"/>
      <c r="M85" s="87"/>
      <c r="N85" s="88"/>
      <c r="O85" s="45"/>
      <c r="P85" s="87"/>
      <c r="Q85" s="88"/>
      <c r="R85" s="88"/>
      <c r="S85" s="88"/>
      <c r="T85" s="88"/>
      <c r="U85" s="88"/>
      <c r="V85" s="88"/>
      <c r="W85" s="88"/>
      <c r="X85" s="88"/>
      <c r="Y85" s="88"/>
      <c r="Z85" s="88"/>
      <c r="AA85" s="88"/>
      <c r="AB85" s="88"/>
      <c r="AC85" s="88"/>
      <c r="AD85" s="88"/>
      <c r="AE85" s="21"/>
    </row>
    <row r="86" spans="2:31" x14ac:dyDescent="0.2">
      <c r="B86" s="118">
        <v>27</v>
      </c>
      <c r="C86" s="122" t="s">
        <v>124</v>
      </c>
      <c r="D86" s="124" t="s">
        <v>72</v>
      </c>
      <c r="E86" s="126">
        <v>1981</v>
      </c>
      <c r="F86" s="87"/>
      <c r="G86" s="45"/>
      <c r="H86" s="87"/>
      <c r="I86" s="45">
        <v>54.15</v>
      </c>
      <c r="J86" s="87">
        <v>50.16</v>
      </c>
      <c r="K86" s="88">
        <v>56.76</v>
      </c>
      <c r="L86" s="45">
        <v>56.65</v>
      </c>
      <c r="M86" s="87">
        <v>60.95</v>
      </c>
      <c r="N86" s="88">
        <v>65.739999999999995</v>
      </c>
      <c r="O86" s="45">
        <v>66.209999999999994</v>
      </c>
      <c r="P86" s="87">
        <v>67.12</v>
      </c>
      <c r="Q86" s="88">
        <v>72.28</v>
      </c>
      <c r="R86" s="88">
        <v>68.23</v>
      </c>
      <c r="S86" s="88">
        <v>68.66</v>
      </c>
      <c r="T86" s="88">
        <v>71.58</v>
      </c>
      <c r="U86" s="88">
        <v>69.55</v>
      </c>
      <c r="V86" s="88">
        <v>62.33</v>
      </c>
      <c r="W86" s="88">
        <v>67.989999999999995</v>
      </c>
      <c r="X86" s="88">
        <v>65.66</v>
      </c>
      <c r="Y86" s="88">
        <v>66.87</v>
      </c>
      <c r="Z86" s="88">
        <v>68.260000000000005</v>
      </c>
      <c r="AA86" s="88">
        <v>63.85</v>
      </c>
      <c r="AB86" s="88">
        <v>65.19</v>
      </c>
      <c r="AC86" s="88"/>
      <c r="AD86" s="88"/>
      <c r="AE86" s="21"/>
    </row>
    <row r="87" spans="2:31" ht="12" customHeight="1" thickBot="1" x14ac:dyDescent="0.25">
      <c r="B87" s="119"/>
      <c r="C87" s="123"/>
      <c r="D87" s="125"/>
      <c r="E87" s="127"/>
      <c r="F87" s="89"/>
      <c r="G87" s="90"/>
      <c r="H87" s="89"/>
      <c r="I87" s="90" t="s">
        <v>132</v>
      </c>
      <c r="J87" s="89" t="s">
        <v>137</v>
      </c>
      <c r="K87" s="107" t="s">
        <v>134</v>
      </c>
      <c r="L87" s="90" t="s">
        <v>141</v>
      </c>
      <c r="M87" s="89" t="s">
        <v>159</v>
      </c>
      <c r="N87" s="107" t="s">
        <v>157</v>
      </c>
      <c r="O87" s="90" t="s">
        <v>131</v>
      </c>
      <c r="P87" s="89" t="s">
        <v>131</v>
      </c>
      <c r="Q87" s="91" t="s">
        <v>131</v>
      </c>
      <c r="R87" s="91" t="s">
        <v>131</v>
      </c>
      <c r="S87" s="91" t="s">
        <v>131</v>
      </c>
      <c r="T87" s="91" t="s">
        <v>131</v>
      </c>
      <c r="U87" s="91" t="s">
        <v>131</v>
      </c>
      <c r="V87" s="91" t="s">
        <v>158</v>
      </c>
      <c r="W87" s="91" t="s">
        <v>131</v>
      </c>
      <c r="X87" s="91" t="s">
        <v>157</v>
      </c>
      <c r="Y87" s="91" t="s">
        <v>131</v>
      </c>
      <c r="Z87" s="91" t="s">
        <v>131</v>
      </c>
      <c r="AA87" s="91" t="s">
        <v>157</v>
      </c>
      <c r="AB87" s="91" t="s">
        <v>157</v>
      </c>
      <c r="AC87" s="91"/>
      <c r="AD87" s="91"/>
      <c r="AE87" s="26"/>
    </row>
    <row r="88" spans="2:31" ht="12" thickBot="1" x14ac:dyDescent="0.25">
      <c r="B88" s="27"/>
      <c r="C88" s="34"/>
      <c r="D88" s="16"/>
      <c r="F88" s="92"/>
      <c r="G88" s="92"/>
      <c r="H88" s="92"/>
      <c r="I88" s="94"/>
      <c r="J88" s="94"/>
      <c r="K88" s="92"/>
      <c r="L88" s="92"/>
      <c r="M88" s="92"/>
      <c r="N88" s="92"/>
      <c r="O88" s="92"/>
      <c r="P88" s="92"/>
      <c r="Q88" s="92"/>
      <c r="R88" s="92"/>
      <c r="S88" s="92"/>
      <c r="T88" s="92"/>
      <c r="U88" s="92"/>
      <c r="V88" s="92"/>
      <c r="W88" s="92"/>
      <c r="X88" s="40"/>
      <c r="Y88" s="95"/>
      <c r="Z88" s="95"/>
      <c r="AB88" s="35"/>
    </row>
    <row r="89" spans="2:31" x14ac:dyDescent="0.2">
      <c r="B89" s="118">
        <v>28</v>
      </c>
      <c r="C89" s="122" t="s">
        <v>125</v>
      </c>
      <c r="D89" s="124" t="s">
        <v>72</v>
      </c>
      <c r="E89" s="126">
        <v>1997</v>
      </c>
      <c r="F89" s="87">
        <v>50.29</v>
      </c>
      <c r="G89" s="45">
        <v>52.53</v>
      </c>
      <c r="H89" s="87">
        <v>56.52</v>
      </c>
      <c r="I89" s="45">
        <v>58.95</v>
      </c>
      <c r="J89" s="87">
        <v>67.209999999999994</v>
      </c>
      <c r="K89" s="88">
        <v>65.2</v>
      </c>
      <c r="L89" s="45">
        <v>64.83</v>
      </c>
      <c r="M89" s="87">
        <v>60.38</v>
      </c>
      <c r="N89" s="88">
        <v>64</v>
      </c>
      <c r="O89" s="45">
        <v>59.3</v>
      </c>
      <c r="P89" s="87"/>
      <c r="Q89" s="88"/>
      <c r="R89" s="88"/>
      <c r="S89" s="88"/>
      <c r="T89" s="88"/>
      <c r="U89" s="88"/>
      <c r="V89" s="88"/>
      <c r="W89" s="88"/>
      <c r="X89" s="88"/>
      <c r="Y89" s="88"/>
      <c r="Z89" s="88"/>
      <c r="AA89" s="88"/>
      <c r="AB89" s="88"/>
      <c r="AC89" s="88"/>
      <c r="AD89" s="88"/>
      <c r="AE89" s="21"/>
    </row>
    <row r="90" spans="2:31" ht="12" customHeight="1" thickBot="1" x14ac:dyDescent="0.25">
      <c r="B90" s="119"/>
      <c r="C90" s="123"/>
      <c r="D90" s="125"/>
      <c r="E90" s="127"/>
      <c r="F90" s="89"/>
      <c r="G90" s="90"/>
      <c r="H90" s="89" t="s">
        <v>130</v>
      </c>
      <c r="I90" s="90" t="s">
        <v>130</v>
      </c>
      <c r="J90" s="89" t="s">
        <v>131</v>
      </c>
      <c r="K90" s="107" t="s">
        <v>157</v>
      </c>
      <c r="L90" s="90" t="s">
        <v>157</v>
      </c>
      <c r="M90" s="89" t="s">
        <v>159</v>
      </c>
      <c r="N90" s="107" t="s">
        <v>157</v>
      </c>
      <c r="O90" s="90" t="s">
        <v>135</v>
      </c>
      <c r="P90" s="89"/>
      <c r="Q90" s="91"/>
      <c r="R90" s="91"/>
      <c r="S90" s="91"/>
      <c r="T90" s="91"/>
      <c r="U90" s="91"/>
      <c r="V90" s="91"/>
      <c r="W90" s="91"/>
      <c r="X90" s="91"/>
      <c r="Y90" s="91"/>
      <c r="Z90" s="91"/>
      <c r="AA90" s="91"/>
      <c r="AB90" s="91"/>
      <c r="AC90" s="91"/>
      <c r="AD90" s="91"/>
      <c r="AE90" s="26"/>
    </row>
    <row r="91" spans="2:31" ht="12" thickBot="1" x14ac:dyDescent="0.25">
      <c r="C91" s="34"/>
      <c r="D91" s="16"/>
      <c r="F91" s="92"/>
      <c r="G91" s="92"/>
      <c r="H91" s="92"/>
      <c r="I91" s="94"/>
      <c r="J91" s="94"/>
      <c r="K91" s="92"/>
      <c r="L91" s="92"/>
      <c r="M91" s="92"/>
      <c r="N91" s="92"/>
      <c r="O91" s="92"/>
      <c r="P91" s="92"/>
      <c r="Q91" s="92"/>
      <c r="R91" s="92"/>
      <c r="S91" s="92"/>
      <c r="T91" s="92"/>
      <c r="U91" s="92"/>
      <c r="V91" s="92"/>
      <c r="W91" s="92"/>
      <c r="X91" s="40"/>
      <c r="Y91" s="95"/>
      <c r="Z91" s="95"/>
      <c r="AB91" s="35"/>
    </row>
    <row r="92" spans="2:31" x14ac:dyDescent="0.2">
      <c r="B92" s="118">
        <v>29</v>
      </c>
      <c r="C92" s="122" t="s">
        <v>126</v>
      </c>
      <c r="D92" s="124" t="s">
        <v>72</v>
      </c>
      <c r="E92" s="126">
        <v>1996</v>
      </c>
      <c r="F92" s="87"/>
      <c r="G92" s="45"/>
      <c r="H92" s="87">
        <v>56.53</v>
      </c>
      <c r="I92" s="45">
        <v>62.11</v>
      </c>
      <c r="J92" s="87">
        <v>67.11</v>
      </c>
      <c r="K92" s="88"/>
      <c r="L92" s="88">
        <v>54.24</v>
      </c>
      <c r="M92" s="45">
        <v>63.39</v>
      </c>
      <c r="N92" s="87">
        <v>65.7</v>
      </c>
      <c r="O92" s="88">
        <v>71.400000000000006</v>
      </c>
      <c r="P92" s="45">
        <v>57.53</v>
      </c>
      <c r="Q92" s="88"/>
      <c r="R92" s="88"/>
      <c r="S92" s="88"/>
      <c r="T92" s="88"/>
      <c r="U92" s="88"/>
      <c r="V92" s="88"/>
      <c r="W92" s="88"/>
      <c r="X92" s="88"/>
      <c r="Y92" s="88"/>
      <c r="Z92" s="88"/>
      <c r="AA92" s="88"/>
      <c r="AB92" s="88"/>
      <c r="AC92" s="88"/>
      <c r="AD92" s="88"/>
      <c r="AE92" s="21"/>
    </row>
    <row r="93" spans="2:31" ht="12" customHeight="1" thickBot="1" x14ac:dyDescent="0.25">
      <c r="B93" s="119"/>
      <c r="C93" s="123"/>
      <c r="D93" s="125"/>
      <c r="E93" s="127"/>
      <c r="F93" s="89"/>
      <c r="G93" s="90"/>
      <c r="H93" s="89" t="s">
        <v>130</v>
      </c>
      <c r="I93" s="90" t="s">
        <v>158</v>
      </c>
      <c r="J93" s="89" t="s">
        <v>131</v>
      </c>
      <c r="K93" s="107"/>
      <c r="L93" s="107" t="s">
        <v>137</v>
      </c>
      <c r="M93" s="90" t="s">
        <v>157</v>
      </c>
      <c r="N93" s="89" t="s">
        <v>157</v>
      </c>
      <c r="O93" s="107" t="s">
        <v>131</v>
      </c>
      <c r="P93" s="90"/>
      <c r="Q93" s="91"/>
      <c r="R93" s="91"/>
      <c r="S93" s="91"/>
      <c r="T93" s="91"/>
      <c r="U93" s="91"/>
      <c r="V93" s="91"/>
      <c r="W93" s="91"/>
      <c r="X93" s="91"/>
      <c r="Y93" s="91"/>
      <c r="Z93" s="91"/>
      <c r="AA93" s="91"/>
      <c r="AB93" s="91"/>
      <c r="AC93" s="91"/>
      <c r="AD93" s="91"/>
      <c r="AE93" s="26"/>
    </row>
    <row r="94" spans="2:31" ht="12" thickBot="1" x14ac:dyDescent="0.25">
      <c r="B94" s="27"/>
      <c r="D94" s="96"/>
      <c r="F94" s="92"/>
      <c r="G94" s="92"/>
      <c r="H94" s="92"/>
      <c r="I94" s="92"/>
      <c r="J94" s="92"/>
      <c r="K94" s="92"/>
      <c r="L94" s="92"/>
      <c r="M94" s="93"/>
      <c r="N94" s="93"/>
      <c r="O94" s="93"/>
      <c r="P94" s="93"/>
      <c r="Q94" s="93"/>
      <c r="R94" s="93"/>
      <c r="S94" s="93"/>
      <c r="T94" s="93"/>
      <c r="U94" s="93"/>
      <c r="V94" s="93"/>
      <c r="W94" s="93"/>
      <c r="X94" s="35"/>
      <c r="Y94" s="35"/>
      <c r="Z94" s="35"/>
      <c r="AA94" s="93"/>
      <c r="AB94" s="35"/>
    </row>
    <row r="95" spans="2:31" x14ac:dyDescent="0.2">
      <c r="B95" s="118">
        <v>30</v>
      </c>
      <c r="C95" s="122" t="s">
        <v>127</v>
      </c>
      <c r="D95" s="124" t="s">
        <v>72</v>
      </c>
      <c r="E95" s="126">
        <v>1991</v>
      </c>
      <c r="F95" s="87">
        <v>46.12</v>
      </c>
      <c r="G95" s="45">
        <v>53.51</v>
      </c>
      <c r="H95" s="87">
        <v>46.8</v>
      </c>
      <c r="I95" s="45">
        <v>51.17</v>
      </c>
      <c r="J95" s="87">
        <v>55.94</v>
      </c>
      <c r="K95" s="88">
        <v>59.15</v>
      </c>
      <c r="L95" s="45">
        <v>59.37</v>
      </c>
      <c r="M95" s="87">
        <v>63.61</v>
      </c>
      <c r="N95" s="88">
        <v>62</v>
      </c>
      <c r="O95" s="45">
        <v>66.34</v>
      </c>
      <c r="P95" s="87">
        <v>66.3</v>
      </c>
      <c r="Q95" s="88">
        <v>67.47</v>
      </c>
      <c r="R95" s="88">
        <v>67.22</v>
      </c>
      <c r="S95" s="88">
        <v>67.17</v>
      </c>
      <c r="T95" s="88">
        <v>63.85</v>
      </c>
      <c r="U95" s="88"/>
      <c r="V95" s="88"/>
      <c r="W95" s="88"/>
      <c r="X95" s="88"/>
      <c r="Y95" s="88"/>
      <c r="Z95" s="88"/>
      <c r="AA95" s="88"/>
      <c r="AB95" s="88"/>
      <c r="AC95" s="88"/>
      <c r="AD95" s="88"/>
      <c r="AE95" s="21"/>
    </row>
    <row r="96" spans="2:31" ht="12" customHeight="1" thickBot="1" x14ac:dyDescent="0.25">
      <c r="B96" s="119"/>
      <c r="C96" s="123"/>
      <c r="D96" s="125"/>
      <c r="E96" s="127"/>
      <c r="F96" s="89"/>
      <c r="G96" s="90"/>
      <c r="H96" s="89"/>
      <c r="I96" s="90" t="s">
        <v>137</v>
      </c>
      <c r="J96" s="89" t="s">
        <v>132</v>
      </c>
      <c r="K96" s="107" t="s">
        <v>130</v>
      </c>
      <c r="L96" s="90" t="s">
        <v>159</v>
      </c>
      <c r="M96" s="89" t="s">
        <v>157</v>
      </c>
      <c r="N96" s="107" t="s">
        <v>159</v>
      </c>
      <c r="O96" s="90" t="s">
        <v>131</v>
      </c>
      <c r="P96" s="89" t="s">
        <v>131</v>
      </c>
      <c r="Q96" s="91" t="s">
        <v>131</v>
      </c>
      <c r="R96" s="91" t="s">
        <v>131</v>
      </c>
      <c r="S96" s="91" t="s">
        <v>131</v>
      </c>
      <c r="T96" s="91" t="s">
        <v>157</v>
      </c>
      <c r="U96" s="91"/>
      <c r="V96" s="91"/>
      <c r="W96" s="91"/>
      <c r="X96" s="91"/>
      <c r="Y96" s="91"/>
      <c r="Z96" s="91"/>
      <c r="AA96" s="91"/>
      <c r="AB96" s="91"/>
      <c r="AC96" s="91"/>
      <c r="AD96" s="91"/>
      <c r="AE96" s="26"/>
    </row>
    <row r="97" spans="2:31" ht="12" thickBot="1" x14ac:dyDescent="0.25">
      <c r="C97" s="34"/>
      <c r="D97" s="16"/>
      <c r="F97" s="92"/>
      <c r="G97" s="92"/>
      <c r="H97" s="92"/>
      <c r="I97" s="94"/>
      <c r="J97" s="94"/>
      <c r="K97" s="92"/>
      <c r="L97" s="92"/>
      <c r="M97" s="92"/>
      <c r="N97" s="92"/>
      <c r="O97" s="92"/>
      <c r="P97" s="92"/>
      <c r="Q97" s="92"/>
      <c r="R97" s="92"/>
      <c r="S97" s="92"/>
      <c r="T97" s="92"/>
      <c r="U97" s="92"/>
      <c r="V97" s="92"/>
      <c r="W97" s="92"/>
      <c r="X97" s="40"/>
      <c r="Y97" s="95"/>
      <c r="Z97" s="95"/>
      <c r="AB97" s="35"/>
    </row>
    <row r="98" spans="2:31" x14ac:dyDescent="0.2">
      <c r="B98" s="118">
        <v>31</v>
      </c>
      <c r="C98" s="122" t="s">
        <v>128</v>
      </c>
      <c r="D98" s="124" t="s">
        <v>72</v>
      </c>
      <c r="E98" s="126">
        <v>1981</v>
      </c>
      <c r="F98" s="87"/>
      <c r="G98" s="45"/>
      <c r="H98" s="87">
        <v>50.57</v>
      </c>
      <c r="I98" s="45">
        <v>54.5</v>
      </c>
      <c r="J98" s="87">
        <v>56.83</v>
      </c>
      <c r="K98" s="88">
        <v>60.61</v>
      </c>
      <c r="L98" s="45">
        <v>57.4</v>
      </c>
      <c r="M98" s="87">
        <v>63.34</v>
      </c>
      <c r="N98" s="88">
        <v>70.03</v>
      </c>
      <c r="O98" s="45">
        <v>66.91</v>
      </c>
      <c r="P98" s="87">
        <v>70.2</v>
      </c>
      <c r="Q98" s="88">
        <v>69.81</v>
      </c>
      <c r="R98" s="88">
        <v>68.59</v>
      </c>
      <c r="S98" s="88">
        <v>68.63</v>
      </c>
      <c r="T98" s="88">
        <v>69.569999999999993</v>
      </c>
      <c r="U98" s="88">
        <v>67.040000000000006</v>
      </c>
      <c r="V98" s="88">
        <v>69.05</v>
      </c>
      <c r="W98" s="88">
        <v>64.61</v>
      </c>
      <c r="X98" s="88">
        <v>64.959999999999994</v>
      </c>
      <c r="Y98" s="88"/>
      <c r="Z98" s="88"/>
      <c r="AA98" s="88"/>
      <c r="AB98" s="88"/>
      <c r="AC98" s="88"/>
      <c r="AD98" s="88"/>
      <c r="AE98" s="21"/>
    </row>
    <row r="99" spans="2:31" ht="12" customHeight="1" thickBot="1" x14ac:dyDescent="0.25">
      <c r="B99" s="119"/>
      <c r="C99" s="123"/>
      <c r="D99" s="125"/>
      <c r="E99" s="127"/>
      <c r="F99" s="89"/>
      <c r="G99" s="90"/>
      <c r="H99" s="89"/>
      <c r="I99" s="90" t="s">
        <v>132</v>
      </c>
      <c r="J99" s="89" t="s">
        <v>134</v>
      </c>
      <c r="K99" s="107" t="s">
        <v>159</v>
      </c>
      <c r="L99" s="90" t="s">
        <v>141</v>
      </c>
      <c r="M99" s="89" t="s">
        <v>158</v>
      </c>
      <c r="N99" s="107" t="s">
        <v>131</v>
      </c>
      <c r="O99" s="90" t="s">
        <v>131</v>
      </c>
      <c r="P99" s="89" t="s">
        <v>131</v>
      </c>
      <c r="Q99" s="91" t="s">
        <v>131</v>
      </c>
      <c r="R99" s="91" t="s">
        <v>131</v>
      </c>
      <c r="S99" s="91" t="s">
        <v>131</v>
      </c>
      <c r="T99" s="91" t="s">
        <v>131</v>
      </c>
      <c r="U99" s="91" t="s">
        <v>131</v>
      </c>
      <c r="V99" s="91" t="s">
        <v>131</v>
      </c>
      <c r="W99" s="91" t="s">
        <v>157</v>
      </c>
      <c r="X99" s="91" t="s">
        <v>157</v>
      </c>
      <c r="Y99" s="91"/>
      <c r="Z99" s="91"/>
      <c r="AA99" s="91"/>
      <c r="AB99" s="91"/>
      <c r="AC99" s="91"/>
      <c r="AD99" s="91"/>
      <c r="AE99" s="26"/>
    </row>
    <row r="100" spans="2:31" ht="12" thickBot="1" x14ac:dyDescent="0.25">
      <c r="C100" s="34"/>
      <c r="D100" s="16"/>
      <c r="F100" s="92"/>
      <c r="G100" s="92"/>
      <c r="H100" s="92"/>
      <c r="I100" s="94"/>
      <c r="J100" s="94"/>
      <c r="K100" s="92"/>
      <c r="L100" s="92"/>
      <c r="M100" s="92"/>
      <c r="N100" s="92"/>
      <c r="O100" s="92"/>
      <c r="P100" s="92"/>
      <c r="Q100" s="92"/>
      <c r="R100" s="92"/>
      <c r="S100" s="92"/>
      <c r="T100" s="92"/>
      <c r="U100" s="92"/>
      <c r="V100" s="92"/>
      <c r="W100" s="92"/>
      <c r="X100" s="40"/>
      <c r="Y100" s="95"/>
      <c r="Z100" s="95"/>
      <c r="AB100" s="35"/>
    </row>
    <row r="101" spans="2:31" x14ac:dyDescent="0.2">
      <c r="B101" s="118">
        <v>32</v>
      </c>
      <c r="C101" s="122" t="s">
        <v>129</v>
      </c>
      <c r="D101" s="124" t="s">
        <v>72</v>
      </c>
      <c r="E101" s="126">
        <v>1988</v>
      </c>
      <c r="F101" s="87"/>
      <c r="G101" s="45">
        <v>39.340000000000003</v>
      </c>
      <c r="H101" s="87">
        <v>56.38</v>
      </c>
      <c r="I101" s="45">
        <v>57.01</v>
      </c>
      <c r="J101" s="87">
        <v>60.13</v>
      </c>
      <c r="K101" s="88">
        <v>54.94</v>
      </c>
      <c r="L101" s="45">
        <v>60.08</v>
      </c>
      <c r="M101" s="87">
        <v>59.5</v>
      </c>
      <c r="N101" s="88">
        <v>62.53</v>
      </c>
      <c r="O101" s="45">
        <v>64.38</v>
      </c>
      <c r="P101" s="87">
        <v>61.61</v>
      </c>
      <c r="Q101" s="88">
        <v>62.81</v>
      </c>
      <c r="R101" s="88">
        <v>62.78</v>
      </c>
      <c r="S101" s="88">
        <v>62.21</v>
      </c>
      <c r="T101" s="88"/>
      <c r="U101" s="88"/>
      <c r="V101" s="88"/>
      <c r="W101" s="88"/>
      <c r="X101" s="88"/>
      <c r="Y101" s="88"/>
      <c r="Z101" s="88"/>
      <c r="AA101" s="88"/>
      <c r="AB101" s="88"/>
      <c r="AC101" s="88"/>
      <c r="AD101" s="88"/>
      <c r="AE101" s="21"/>
    </row>
    <row r="102" spans="2:31" ht="12" customHeight="1" thickBot="1" x14ac:dyDescent="0.25">
      <c r="B102" s="119"/>
      <c r="C102" s="123"/>
      <c r="D102" s="125"/>
      <c r="E102" s="127"/>
      <c r="F102" s="89"/>
      <c r="G102" s="90"/>
      <c r="H102" s="89" t="s">
        <v>130</v>
      </c>
      <c r="I102" s="90" t="s">
        <v>130</v>
      </c>
      <c r="J102" s="89" t="s">
        <v>159</v>
      </c>
      <c r="K102" s="107"/>
      <c r="L102" s="90" t="s">
        <v>159</v>
      </c>
      <c r="M102" s="89" t="s">
        <v>133</v>
      </c>
      <c r="N102" s="107" t="s">
        <v>158</v>
      </c>
      <c r="O102" s="90" t="s">
        <v>157</v>
      </c>
      <c r="P102" s="89" t="s">
        <v>159</v>
      </c>
      <c r="Q102" s="91" t="s">
        <v>158</v>
      </c>
      <c r="R102" s="91" t="s">
        <v>158</v>
      </c>
      <c r="S102" s="91" t="s">
        <v>158</v>
      </c>
      <c r="T102" s="91"/>
      <c r="U102" s="91"/>
      <c r="V102" s="91"/>
      <c r="W102" s="91"/>
      <c r="X102" s="91"/>
      <c r="Y102" s="91"/>
      <c r="Z102" s="91"/>
      <c r="AA102" s="91"/>
      <c r="AB102" s="91"/>
      <c r="AC102" s="91"/>
      <c r="AD102" s="91"/>
      <c r="AE102" s="26"/>
    </row>
    <row r="103" spans="2:31" ht="11.25" x14ac:dyDescent="0.2">
      <c r="B103" s="93"/>
      <c r="C103" s="34"/>
      <c r="D103" s="16"/>
      <c r="F103" s="92"/>
      <c r="G103" s="92"/>
      <c r="H103" s="92"/>
      <c r="I103" s="94"/>
      <c r="J103" s="94"/>
      <c r="K103" s="92"/>
      <c r="L103" s="92"/>
      <c r="M103" s="92"/>
      <c r="N103" s="92"/>
      <c r="O103" s="92"/>
      <c r="P103" s="92"/>
      <c r="Q103" s="92"/>
      <c r="R103" s="92"/>
      <c r="S103" s="92"/>
      <c r="T103" s="92"/>
      <c r="U103" s="92"/>
      <c r="V103" s="92"/>
      <c r="W103" s="92"/>
      <c r="X103" s="40"/>
      <c r="Y103" s="95"/>
      <c r="Z103" s="95"/>
      <c r="AB103" s="35"/>
    </row>
  </sheetData>
  <mergeCells count="136">
    <mergeCell ref="H5:I5"/>
    <mergeCell ref="J5:L5"/>
    <mergeCell ref="M5:O5"/>
    <mergeCell ref="C2:AE2"/>
    <mergeCell ref="B20:B21"/>
    <mergeCell ref="B8:B9"/>
    <mergeCell ref="B11:B12"/>
    <mergeCell ref="C5:C6"/>
    <mergeCell ref="D5:D6"/>
    <mergeCell ref="E5:E6"/>
    <mergeCell ref="B38:B39"/>
    <mergeCell ref="B41:B42"/>
    <mergeCell ref="B29:B30"/>
    <mergeCell ref="B26:B27"/>
    <mergeCell ref="B32:B33"/>
    <mergeCell ref="B23:B24"/>
    <mergeCell ref="B14:B15"/>
    <mergeCell ref="B17:B18"/>
    <mergeCell ref="F5:G5"/>
    <mergeCell ref="C8:C9"/>
    <mergeCell ref="D8:D9"/>
    <mergeCell ref="E8:E9"/>
    <mergeCell ref="B35:B36"/>
    <mergeCell ref="D29:D30"/>
    <mergeCell ref="E29:E30"/>
    <mergeCell ref="C35:C36"/>
    <mergeCell ref="D35:D36"/>
    <mergeCell ref="E35:E36"/>
    <mergeCell ref="C38:C39"/>
    <mergeCell ref="D38:D39"/>
    <mergeCell ref="E38:E39"/>
    <mergeCell ref="B98:B99"/>
    <mergeCell ref="B101:B102"/>
    <mergeCell ref="B92:B93"/>
    <mergeCell ref="B95:B96"/>
    <mergeCell ref="B77:B78"/>
    <mergeCell ref="B86:B87"/>
    <mergeCell ref="B89:B90"/>
    <mergeCell ref="B80:B81"/>
    <mergeCell ref="B83:B84"/>
    <mergeCell ref="B71:B72"/>
    <mergeCell ref="B68:B69"/>
    <mergeCell ref="B74:B75"/>
    <mergeCell ref="B65:B66"/>
    <mergeCell ref="B56:B57"/>
    <mergeCell ref="B59:B60"/>
    <mergeCell ref="B50:B51"/>
    <mergeCell ref="B53:B54"/>
    <mergeCell ref="B62:B63"/>
    <mergeCell ref="B44:B45"/>
    <mergeCell ref="B47:B48"/>
    <mergeCell ref="C11:C12"/>
    <mergeCell ref="D11:D12"/>
    <mergeCell ref="E11:E12"/>
    <mergeCell ref="C14:C15"/>
    <mergeCell ref="D14:D15"/>
    <mergeCell ref="E14:E15"/>
    <mergeCell ref="C23:C24"/>
    <mergeCell ref="D23:D24"/>
    <mergeCell ref="E23:E24"/>
    <mergeCell ref="C26:C27"/>
    <mergeCell ref="D26:D27"/>
    <mergeCell ref="E26:E27"/>
    <mergeCell ref="C17:C18"/>
    <mergeCell ref="D17:D18"/>
    <mergeCell ref="E17:E18"/>
    <mergeCell ref="C20:C21"/>
    <mergeCell ref="D20:D21"/>
    <mergeCell ref="E20:E21"/>
    <mergeCell ref="C32:C33"/>
    <mergeCell ref="D32:D33"/>
    <mergeCell ref="E32:E33"/>
    <mergeCell ref="C29:C30"/>
    <mergeCell ref="C47:C48"/>
    <mergeCell ref="D47:D48"/>
    <mergeCell ref="E47:E48"/>
    <mergeCell ref="C50:C51"/>
    <mergeCell ref="D50:D51"/>
    <mergeCell ref="E50:E51"/>
    <mergeCell ref="C41:C42"/>
    <mergeCell ref="D41:D42"/>
    <mergeCell ref="E41:E42"/>
    <mergeCell ref="C44:C45"/>
    <mergeCell ref="D44:D45"/>
    <mergeCell ref="E44:E45"/>
    <mergeCell ref="C53:C54"/>
    <mergeCell ref="D53:D54"/>
    <mergeCell ref="E53:E54"/>
    <mergeCell ref="C56:C57"/>
    <mergeCell ref="D56:D57"/>
    <mergeCell ref="E56:E57"/>
    <mergeCell ref="C65:C66"/>
    <mergeCell ref="D65:D66"/>
    <mergeCell ref="E65:E66"/>
    <mergeCell ref="C68:C69"/>
    <mergeCell ref="D68:D69"/>
    <mergeCell ref="E68:E69"/>
    <mergeCell ref="C59:C60"/>
    <mergeCell ref="D59:D60"/>
    <mergeCell ref="E59:E60"/>
    <mergeCell ref="C62:C63"/>
    <mergeCell ref="D62:D63"/>
    <mergeCell ref="E62:E63"/>
    <mergeCell ref="C74:C75"/>
    <mergeCell ref="D74:D75"/>
    <mergeCell ref="E74:E75"/>
    <mergeCell ref="C71:C72"/>
    <mergeCell ref="D71:D72"/>
    <mergeCell ref="E71:E72"/>
    <mergeCell ref="C77:C78"/>
    <mergeCell ref="D77:D78"/>
    <mergeCell ref="E77:E78"/>
    <mergeCell ref="C80:C81"/>
    <mergeCell ref="D80:D81"/>
    <mergeCell ref="E80:E81"/>
    <mergeCell ref="C89:C90"/>
    <mergeCell ref="D89:D90"/>
    <mergeCell ref="E89:E90"/>
    <mergeCell ref="C92:C93"/>
    <mergeCell ref="D92:D93"/>
    <mergeCell ref="E92:E93"/>
    <mergeCell ref="C83:C84"/>
    <mergeCell ref="D83:D84"/>
    <mergeCell ref="E83:E84"/>
    <mergeCell ref="C86:C87"/>
    <mergeCell ref="D86:D87"/>
    <mergeCell ref="E86:E87"/>
    <mergeCell ref="C101:C102"/>
    <mergeCell ref="D101:D102"/>
    <mergeCell ref="E101:E102"/>
    <mergeCell ref="C95:C96"/>
    <mergeCell ref="D95:D96"/>
    <mergeCell ref="E95:E96"/>
    <mergeCell ref="C98:C99"/>
    <mergeCell ref="D98:D99"/>
    <mergeCell ref="E98:E99"/>
  </mergeCells>
  <pageMargins left="0.75" right="0.75" top="1" bottom="1" header="0.5" footer="0.5"/>
  <pageSetup paperSize="9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6874C1-6F00-4CA1-95B9-4E0EAEC931CF}">
  <dimension ref="B2:V177"/>
  <sheetViews>
    <sheetView topLeftCell="B1" workbookViewId="0">
      <pane xSplit="1" ySplit="3" topLeftCell="C4" activePane="bottomRight" state="frozen"/>
      <selection activeCell="B1" sqref="B1"/>
      <selection pane="topRight" activeCell="C1" sqref="C1"/>
      <selection pane="bottomLeft" activeCell="B4" sqref="B4"/>
      <selection pane="bottomRight" activeCell="S16" sqref="S16"/>
    </sheetView>
  </sheetViews>
  <sheetFormatPr defaultRowHeight="12.75" x14ac:dyDescent="0.2"/>
  <cols>
    <col min="1" max="1" width="7.28515625" customWidth="1"/>
    <col min="2" max="2" width="6.85546875" style="1" customWidth="1"/>
    <col min="12" max="12" width="9.140625" style="52"/>
  </cols>
  <sheetData>
    <row r="2" spans="2:21" ht="18.75" x14ac:dyDescent="0.3">
      <c r="C2" s="132" t="s">
        <v>178</v>
      </c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  <c r="U2" s="134"/>
    </row>
    <row r="3" spans="2:21" x14ac:dyDescent="0.2">
      <c r="C3" s="1"/>
      <c r="D3" s="1"/>
      <c r="E3" s="1"/>
      <c r="F3" s="1"/>
      <c r="G3" s="1"/>
      <c r="H3" s="1"/>
      <c r="I3" s="1"/>
      <c r="J3" s="1"/>
    </row>
    <row r="4" spans="2:21" x14ac:dyDescent="0.2">
      <c r="C4" s="135" t="s">
        <v>3</v>
      </c>
      <c r="D4" s="135"/>
      <c r="E4" s="135" t="s">
        <v>4</v>
      </c>
      <c r="F4" s="135"/>
      <c r="G4" s="135"/>
      <c r="H4" s="135" t="s">
        <v>5</v>
      </c>
      <c r="I4" s="135"/>
      <c r="J4" s="135"/>
      <c r="M4" s="135" t="s">
        <v>3</v>
      </c>
      <c r="N4" s="135"/>
      <c r="O4" s="135" t="s">
        <v>4</v>
      </c>
      <c r="P4" s="135"/>
      <c r="Q4" s="135"/>
      <c r="R4" s="135" t="s">
        <v>5</v>
      </c>
      <c r="S4" s="135"/>
      <c r="T4" s="135"/>
    </row>
    <row r="5" spans="2:21" x14ac:dyDescent="0.2">
      <c r="C5" s="60">
        <v>18</v>
      </c>
      <c r="D5" s="60">
        <v>19</v>
      </c>
      <c r="E5" s="60">
        <v>20</v>
      </c>
      <c r="F5" s="60">
        <v>21</v>
      </c>
      <c r="G5" s="60">
        <v>22</v>
      </c>
      <c r="H5" s="60">
        <v>23</v>
      </c>
      <c r="I5" s="60">
        <v>24</v>
      </c>
      <c r="J5" s="60">
        <v>25</v>
      </c>
      <c r="M5" s="51">
        <v>18</v>
      </c>
      <c r="N5" s="51">
        <v>19</v>
      </c>
      <c r="O5" s="51">
        <v>20</v>
      </c>
      <c r="P5" s="51">
        <v>21</v>
      </c>
      <c r="Q5" s="51">
        <v>22</v>
      </c>
      <c r="R5" s="51">
        <v>23</v>
      </c>
      <c r="S5" s="51">
        <v>24</v>
      </c>
      <c r="T5" s="51">
        <v>25</v>
      </c>
    </row>
    <row r="6" spans="2:21" x14ac:dyDescent="0.2">
      <c r="B6" s="1">
        <v>1</v>
      </c>
      <c r="C6" s="31" t="s">
        <v>134</v>
      </c>
      <c r="D6" s="31" t="s">
        <v>159</v>
      </c>
      <c r="E6" s="31" t="s">
        <v>159</v>
      </c>
      <c r="F6" s="31" t="s">
        <v>131</v>
      </c>
      <c r="G6" s="31" t="s">
        <v>131</v>
      </c>
      <c r="H6" s="31" t="s">
        <v>157</v>
      </c>
      <c r="I6" s="31" t="s">
        <v>131</v>
      </c>
      <c r="J6" s="31" t="s">
        <v>131</v>
      </c>
      <c r="L6" s="53" t="s">
        <v>131</v>
      </c>
      <c r="M6" s="55"/>
      <c r="N6" s="55"/>
      <c r="O6" s="55">
        <v>5</v>
      </c>
      <c r="P6" s="55">
        <v>7</v>
      </c>
      <c r="Q6" s="55">
        <v>8</v>
      </c>
      <c r="R6" s="55">
        <v>11</v>
      </c>
      <c r="S6" s="55">
        <v>14</v>
      </c>
      <c r="T6" s="55">
        <v>19</v>
      </c>
      <c r="U6" s="54">
        <f t="shared" ref="U6:U24" si="0">SUM(M6:T6)</f>
        <v>64</v>
      </c>
    </row>
    <row r="7" spans="2:21" x14ac:dyDescent="0.2">
      <c r="B7" s="1">
        <v>2</v>
      </c>
      <c r="C7" s="31" t="s">
        <v>158</v>
      </c>
      <c r="D7" s="31" t="s">
        <v>158</v>
      </c>
      <c r="E7" s="31" t="s">
        <v>131</v>
      </c>
      <c r="F7" s="31" t="s">
        <v>131</v>
      </c>
      <c r="G7" s="31" t="s">
        <v>131</v>
      </c>
      <c r="H7" s="31" t="s">
        <v>131</v>
      </c>
      <c r="I7" s="31" t="s">
        <v>159</v>
      </c>
      <c r="J7" s="31" t="s">
        <v>157</v>
      </c>
      <c r="L7" s="53" t="s">
        <v>157</v>
      </c>
      <c r="M7" s="55">
        <v>1</v>
      </c>
      <c r="N7" s="55">
        <v>1</v>
      </c>
      <c r="O7" s="55">
        <v>1</v>
      </c>
      <c r="P7" s="55">
        <v>3</v>
      </c>
      <c r="Q7" s="55">
        <v>6</v>
      </c>
      <c r="R7" s="55">
        <v>10</v>
      </c>
      <c r="S7" s="55">
        <v>9</v>
      </c>
      <c r="T7" s="55">
        <v>15</v>
      </c>
      <c r="U7" s="54">
        <f t="shared" si="0"/>
        <v>46</v>
      </c>
    </row>
    <row r="8" spans="2:21" x14ac:dyDescent="0.2">
      <c r="B8" s="1">
        <v>3</v>
      </c>
      <c r="C8" s="31"/>
      <c r="D8" s="31"/>
      <c r="E8" s="31"/>
      <c r="F8" s="31" t="s">
        <v>137</v>
      </c>
      <c r="G8" s="31" t="s">
        <v>141</v>
      </c>
      <c r="H8" s="31" t="s">
        <v>158</v>
      </c>
      <c r="I8" s="31" t="s">
        <v>158</v>
      </c>
      <c r="J8" s="31" t="s">
        <v>157</v>
      </c>
      <c r="L8" s="53" t="s">
        <v>158</v>
      </c>
      <c r="M8" s="54">
        <v>1</v>
      </c>
      <c r="N8" s="54">
        <v>1</v>
      </c>
      <c r="O8" s="54">
        <v>1</v>
      </c>
      <c r="P8" s="54">
        <v>5</v>
      </c>
      <c r="Q8" s="54">
        <v>4</v>
      </c>
      <c r="R8" s="54">
        <v>8</v>
      </c>
      <c r="S8" s="54">
        <v>6</v>
      </c>
      <c r="T8" s="54">
        <v>7</v>
      </c>
      <c r="U8" s="54">
        <f t="shared" si="0"/>
        <v>33</v>
      </c>
    </row>
    <row r="9" spans="2:21" x14ac:dyDescent="0.2">
      <c r="B9" s="1">
        <v>4</v>
      </c>
      <c r="C9" s="31"/>
      <c r="D9" s="31" t="s">
        <v>138</v>
      </c>
      <c r="E9" s="31" t="s">
        <v>137</v>
      </c>
      <c r="F9" s="31" t="s">
        <v>134</v>
      </c>
      <c r="G9" s="31" t="s">
        <v>130</v>
      </c>
      <c r="H9" s="31" t="s">
        <v>159</v>
      </c>
      <c r="I9" s="31" t="s">
        <v>159</v>
      </c>
      <c r="J9" s="31" t="s">
        <v>159</v>
      </c>
      <c r="L9" s="53" t="s">
        <v>159</v>
      </c>
      <c r="M9" s="54"/>
      <c r="N9" s="54">
        <v>3</v>
      </c>
      <c r="O9" s="54">
        <v>7</v>
      </c>
      <c r="P9" s="54">
        <v>4</v>
      </c>
      <c r="Q9" s="54">
        <v>5</v>
      </c>
      <c r="R9" s="54">
        <v>10</v>
      </c>
      <c r="S9" s="54">
        <v>15</v>
      </c>
      <c r="T9" s="54">
        <v>8</v>
      </c>
      <c r="U9" s="54">
        <f t="shared" si="0"/>
        <v>52</v>
      </c>
    </row>
    <row r="10" spans="2:21" x14ac:dyDescent="0.2">
      <c r="B10" s="1">
        <v>5</v>
      </c>
      <c r="C10" s="31"/>
      <c r="D10" s="31"/>
      <c r="E10" s="31"/>
      <c r="F10" s="31"/>
      <c r="G10" s="31"/>
      <c r="H10" s="31"/>
      <c r="I10" s="31" t="s">
        <v>133</v>
      </c>
      <c r="J10" s="31" t="s">
        <v>159</v>
      </c>
      <c r="L10" s="53" t="s">
        <v>130</v>
      </c>
      <c r="M10" s="54">
        <v>4</v>
      </c>
      <c r="N10" s="54">
        <v>10</v>
      </c>
      <c r="O10" s="54">
        <v>7</v>
      </c>
      <c r="P10" s="54">
        <v>17</v>
      </c>
      <c r="Q10" s="54">
        <v>12</v>
      </c>
      <c r="R10" s="54"/>
      <c r="S10" s="54"/>
      <c r="T10" s="54"/>
      <c r="U10" s="54">
        <f t="shared" si="0"/>
        <v>50</v>
      </c>
    </row>
    <row r="11" spans="2:21" x14ac:dyDescent="0.2">
      <c r="B11" s="1">
        <v>6</v>
      </c>
      <c r="C11" s="31"/>
      <c r="D11" s="31"/>
      <c r="E11" s="31"/>
      <c r="F11" s="31"/>
      <c r="G11" s="31" t="s">
        <v>141</v>
      </c>
      <c r="H11" s="31" t="s">
        <v>133</v>
      </c>
      <c r="I11" s="31" t="s">
        <v>157</v>
      </c>
      <c r="J11" s="31" t="s">
        <v>131</v>
      </c>
      <c r="L11" s="53" t="s">
        <v>134</v>
      </c>
      <c r="M11" s="54">
        <v>3</v>
      </c>
      <c r="N11" s="54">
        <v>8</v>
      </c>
      <c r="O11" s="54">
        <v>7</v>
      </c>
      <c r="P11" s="54">
        <v>3</v>
      </c>
      <c r="Q11" s="54"/>
      <c r="R11" s="54"/>
      <c r="S11" s="54"/>
      <c r="T11" s="54"/>
      <c r="U11" s="54">
        <f t="shared" si="0"/>
        <v>21</v>
      </c>
    </row>
    <row r="12" spans="2:21" x14ac:dyDescent="0.2">
      <c r="B12" s="1">
        <v>7</v>
      </c>
      <c r="C12" s="31"/>
      <c r="D12" s="31"/>
      <c r="E12" s="31"/>
      <c r="F12" s="31"/>
      <c r="G12" s="31"/>
      <c r="H12" s="31"/>
      <c r="I12" s="31" t="s">
        <v>159</v>
      </c>
      <c r="J12" s="31" t="s">
        <v>158</v>
      </c>
      <c r="L12" s="53" t="s">
        <v>132</v>
      </c>
      <c r="M12" s="54">
        <v>1</v>
      </c>
      <c r="N12" s="54">
        <v>4</v>
      </c>
      <c r="O12" s="54">
        <v>4</v>
      </c>
      <c r="P12" s="54"/>
      <c r="Q12" s="54"/>
      <c r="R12" s="54"/>
      <c r="S12" s="54"/>
      <c r="T12" s="54"/>
      <c r="U12" s="54">
        <f t="shared" si="0"/>
        <v>9</v>
      </c>
    </row>
    <row r="13" spans="2:21" x14ac:dyDescent="0.2">
      <c r="B13" s="1">
        <v>8</v>
      </c>
      <c r="C13" s="31" t="s">
        <v>130</v>
      </c>
      <c r="D13" s="31" t="s">
        <v>130</v>
      </c>
      <c r="E13" s="31" t="s">
        <v>130</v>
      </c>
      <c r="F13" s="31" t="s">
        <v>157</v>
      </c>
      <c r="G13" s="31" t="s">
        <v>157</v>
      </c>
      <c r="H13" s="31" t="s">
        <v>158</v>
      </c>
      <c r="I13" s="31" t="s">
        <v>158</v>
      </c>
      <c r="J13" s="31" t="s">
        <v>131</v>
      </c>
      <c r="L13" s="53" t="s">
        <v>139</v>
      </c>
      <c r="M13" s="54">
        <v>2</v>
      </c>
      <c r="N13" s="54">
        <v>2</v>
      </c>
      <c r="O13" s="54"/>
      <c r="P13" s="54"/>
      <c r="Q13" s="54"/>
      <c r="R13" s="54"/>
      <c r="S13" s="54"/>
      <c r="T13" s="54"/>
      <c r="U13" s="54">
        <f t="shared" si="0"/>
        <v>4</v>
      </c>
    </row>
    <row r="14" spans="2:21" x14ac:dyDescent="0.2">
      <c r="B14" s="1">
        <v>9</v>
      </c>
      <c r="C14" s="31" t="s">
        <v>132</v>
      </c>
      <c r="D14" s="31" t="s">
        <v>134</v>
      </c>
      <c r="E14" s="31" t="s">
        <v>130</v>
      </c>
      <c r="F14" s="31" t="s">
        <v>130</v>
      </c>
      <c r="G14" s="31" t="s">
        <v>159</v>
      </c>
      <c r="H14" s="31" t="s">
        <v>159</v>
      </c>
      <c r="I14" s="31" t="s">
        <v>131</v>
      </c>
      <c r="J14" s="31" t="s">
        <v>131</v>
      </c>
      <c r="L14" s="53" t="s">
        <v>140</v>
      </c>
      <c r="M14" s="54">
        <v>6</v>
      </c>
      <c r="N14" s="54"/>
      <c r="O14" s="54"/>
      <c r="P14" s="54"/>
      <c r="Q14" s="54"/>
      <c r="R14" s="54"/>
      <c r="S14" s="54"/>
      <c r="T14" s="54"/>
      <c r="U14" s="54">
        <f t="shared" si="0"/>
        <v>6</v>
      </c>
    </row>
    <row r="15" spans="2:21" x14ac:dyDescent="0.2">
      <c r="B15" s="1">
        <v>10</v>
      </c>
      <c r="C15" s="31"/>
      <c r="D15" s="31" t="s">
        <v>130</v>
      </c>
      <c r="E15" s="31" t="s">
        <v>159</v>
      </c>
      <c r="F15" s="31" t="s">
        <v>158</v>
      </c>
      <c r="G15" s="31" t="s">
        <v>158</v>
      </c>
      <c r="H15" s="31" t="s">
        <v>157</v>
      </c>
      <c r="I15" s="31" t="s">
        <v>131</v>
      </c>
      <c r="J15" s="31" t="s">
        <v>131</v>
      </c>
      <c r="L15" s="53" t="s">
        <v>133</v>
      </c>
      <c r="M15" s="54"/>
      <c r="N15" s="54"/>
      <c r="O15" s="54"/>
      <c r="P15" s="54"/>
      <c r="Q15" s="54"/>
      <c r="R15" s="54">
        <v>3</v>
      </c>
      <c r="S15" s="54">
        <v>4</v>
      </c>
      <c r="T15" s="54"/>
      <c r="U15" s="54">
        <f t="shared" si="0"/>
        <v>7</v>
      </c>
    </row>
    <row r="16" spans="2:21" x14ac:dyDescent="0.2">
      <c r="B16" s="1">
        <v>11</v>
      </c>
      <c r="C16" s="31" t="s">
        <v>136</v>
      </c>
      <c r="D16" s="31" t="s">
        <v>132</v>
      </c>
      <c r="E16" s="31" t="s">
        <v>130</v>
      </c>
      <c r="F16" s="31" t="s">
        <v>159</v>
      </c>
      <c r="G16" s="31" t="s">
        <v>130</v>
      </c>
      <c r="H16" s="31" t="s">
        <v>157</v>
      </c>
      <c r="I16" s="31" t="s">
        <v>131</v>
      </c>
      <c r="J16" s="31" t="s">
        <v>157</v>
      </c>
      <c r="L16" s="53" t="s">
        <v>141</v>
      </c>
      <c r="M16" s="54"/>
      <c r="N16" s="54"/>
      <c r="O16" s="54"/>
      <c r="P16" s="54"/>
      <c r="Q16" s="54">
        <v>11</v>
      </c>
      <c r="R16" s="54"/>
      <c r="S16" s="54"/>
      <c r="T16" s="54"/>
      <c r="U16" s="54">
        <f t="shared" si="0"/>
        <v>11</v>
      </c>
    </row>
    <row r="17" spans="2:21" x14ac:dyDescent="0.2">
      <c r="B17" s="1">
        <v>12</v>
      </c>
      <c r="C17" s="31" t="s">
        <v>134</v>
      </c>
      <c r="D17" s="31" t="s">
        <v>130</v>
      </c>
      <c r="E17" s="31" t="s">
        <v>132</v>
      </c>
      <c r="F17" s="31" t="s">
        <v>159</v>
      </c>
      <c r="G17" s="31" t="s">
        <v>130</v>
      </c>
      <c r="H17" s="31" t="s">
        <v>157</v>
      </c>
      <c r="I17" s="31" t="s">
        <v>158</v>
      </c>
      <c r="J17" s="31" t="s">
        <v>158</v>
      </c>
      <c r="L17" s="53" t="s">
        <v>142</v>
      </c>
      <c r="M17" s="54"/>
      <c r="N17" s="54"/>
      <c r="O17" s="54"/>
      <c r="P17" s="54">
        <v>4</v>
      </c>
      <c r="Q17" s="54"/>
      <c r="R17" s="54"/>
      <c r="S17" s="54"/>
      <c r="T17" s="54"/>
      <c r="U17" s="54">
        <f t="shared" si="0"/>
        <v>4</v>
      </c>
    </row>
    <row r="18" spans="2:21" x14ac:dyDescent="0.2">
      <c r="B18" s="1">
        <v>13</v>
      </c>
      <c r="C18" s="31" t="s">
        <v>136</v>
      </c>
      <c r="D18" s="31" t="s">
        <v>139</v>
      </c>
      <c r="E18" s="31" t="s">
        <v>143</v>
      </c>
      <c r="F18" s="31" t="s">
        <v>130</v>
      </c>
      <c r="G18" s="31" t="s">
        <v>159</v>
      </c>
      <c r="H18" s="31" t="s">
        <v>157</v>
      </c>
      <c r="I18" s="31" t="s">
        <v>157</v>
      </c>
      <c r="J18" s="31" t="s">
        <v>131</v>
      </c>
      <c r="L18" s="53" t="s">
        <v>143</v>
      </c>
      <c r="M18" s="54"/>
      <c r="N18" s="54"/>
      <c r="O18" s="54">
        <v>3</v>
      </c>
      <c r="P18" s="54"/>
      <c r="Q18" s="54"/>
      <c r="R18" s="54"/>
      <c r="S18" s="54"/>
      <c r="T18" s="54"/>
      <c r="U18" s="54">
        <f t="shared" si="0"/>
        <v>3</v>
      </c>
    </row>
    <row r="19" spans="2:21" x14ac:dyDescent="0.2">
      <c r="B19" s="1">
        <v>14</v>
      </c>
      <c r="C19" s="31"/>
      <c r="D19" s="31"/>
      <c r="E19" s="31"/>
      <c r="F19" s="31" t="s">
        <v>137</v>
      </c>
      <c r="G19" s="31" t="s">
        <v>130</v>
      </c>
      <c r="H19" s="31" t="s">
        <v>158</v>
      </c>
      <c r="I19" s="31" t="s">
        <v>157</v>
      </c>
      <c r="J19" s="31" t="s">
        <v>131</v>
      </c>
      <c r="L19" s="53" t="s">
        <v>138</v>
      </c>
      <c r="M19" s="54"/>
      <c r="N19" s="54">
        <v>4</v>
      </c>
      <c r="O19" s="54"/>
      <c r="P19" s="54"/>
      <c r="Q19" s="54"/>
      <c r="R19" s="54"/>
      <c r="S19" s="54"/>
      <c r="T19" s="54"/>
      <c r="U19" s="54">
        <f t="shared" si="0"/>
        <v>4</v>
      </c>
    </row>
    <row r="20" spans="2:21" x14ac:dyDescent="0.2">
      <c r="B20" s="1">
        <v>15</v>
      </c>
      <c r="C20" s="31"/>
      <c r="D20" s="31" t="s">
        <v>132</v>
      </c>
      <c r="E20" s="31" t="s">
        <v>130</v>
      </c>
      <c r="F20" s="31" t="s">
        <v>130</v>
      </c>
      <c r="G20" s="31" t="s">
        <v>157</v>
      </c>
      <c r="H20" s="31" t="s">
        <v>159</v>
      </c>
      <c r="I20" s="31" t="s">
        <v>131</v>
      </c>
      <c r="J20" s="31" t="s">
        <v>131</v>
      </c>
      <c r="L20" s="53" t="s">
        <v>136</v>
      </c>
      <c r="M20" s="54">
        <v>7</v>
      </c>
      <c r="N20" s="54"/>
      <c r="O20" s="54"/>
      <c r="P20" s="54"/>
      <c r="Q20" s="54"/>
      <c r="R20" s="54"/>
      <c r="S20" s="54"/>
      <c r="T20" s="54"/>
      <c r="U20" s="54">
        <f t="shared" si="0"/>
        <v>7</v>
      </c>
    </row>
    <row r="21" spans="2:21" x14ac:dyDescent="0.2">
      <c r="B21" s="1">
        <v>16</v>
      </c>
      <c r="C21" s="31"/>
      <c r="D21" s="31"/>
      <c r="E21" s="31" t="s">
        <v>130</v>
      </c>
      <c r="F21" s="31" t="s">
        <v>130</v>
      </c>
      <c r="G21" s="31" t="s">
        <v>141</v>
      </c>
      <c r="H21" s="31" t="s">
        <v>159</v>
      </c>
      <c r="I21" s="31" t="s">
        <v>159</v>
      </c>
      <c r="J21" s="31" t="s">
        <v>131</v>
      </c>
      <c r="L21" s="53" t="s">
        <v>135</v>
      </c>
      <c r="M21" s="54"/>
      <c r="N21" s="54"/>
      <c r="O21" s="54"/>
      <c r="P21" s="54"/>
      <c r="Q21" s="54"/>
      <c r="R21" s="54"/>
      <c r="S21" s="54"/>
      <c r="T21" s="54">
        <v>1</v>
      </c>
      <c r="U21" s="54">
        <f t="shared" si="0"/>
        <v>1</v>
      </c>
    </row>
    <row r="22" spans="2:21" x14ac:dyDescent="0.2">
      <c r="B22" s="1">
        <v>17</v>
      </c>
      <c r="C22" s="31"/>
      <c r="D22" s="31"/>
      <c r="E22" s="31"/>
      <c r="F22" s="31"/>
      <c r="G22" s="31" t="s">
        <v>141</v>
      </c>
      <c r="H22" s="31" t="s">
        <v>157</v>
      </c>
      <c r="I22" s="31" t="s">
        <v>157</v>
      </c>
      <c r="J22" s="31" t="s">
        <v>131</v>
      </c>
      <c r="L22" s="53" t="s">
        <v>137</v>
      </c>
      <c r="M22" s="54"/>
      <c r="N22" s="54">
        <v>1</v>
      </c>
      <c r="O22" s="54">
        <v>3</v>
      </c>
      <c r="P22" s="54">
        <v>4</v>
      </c>
      <c r="Q22" s="54">
        <v>3</v>
      </c>
      <c r="R22" s="54"/>
      <c r="S22" s="54"/>
      <c r="T22" s="54"/>
      <c r="U22" s="54">
        <f t="shared" si="0"/>
        <v>11</v>
      </c>
    </row>
    <row r="23" spans="2:21" x14ac:dyDescent="0.2">
      <c r="B23" s="1">
        <v>18</v>
      </c>
      <c r="C23" s="31"/>
      <c r="D23" s="31" t="s">
        <v>137</v>
      </c>
      <c r="E23" s="31"/>
      <c r="F23" s="31" t="s">
        <v>130</v>
      </c>
      <c r="G23" s="31" t="s">
        <v>141</v>
      </c>
      <c r="H23" s="31"/>
      <c r="I23" s="31" t="s">
        <v>159</v>
      </c>
      <c r="J23" s="31" t="s">
        <v>157</v>
      </c>
      <c r="L23" s="53" t="s">
        <v>160</v>
      </c>
      <c r="M23" s="54">
        <v>29</v>
      </c>
      <c r="N23" s="54">
        <v>20</v>
      </c>
      <c r="O23" s="54">
        <v>16</v>
      </c>
      <c r="P23" s="54">
        <v>7</v>
      </c>
      <c r="Q23" s="54">
        <v>4</v>
      </c>
      <c r="R23" s="54">
        <v>10</v>
      </c>
      <c r="S23" s="54">
        <v>5</v>
      </c>
      <c r="T23" s="54">
        <v>2</v>
      </c>
      <c r="U23" s="54">
        <f t="shared" si="0"/>
        <v>93</v>
      </c>
    </row>
    <row r="24" spans="2:21" x14ac:dyDescent="0.2">
      <c r="B24" s="1">
        <v>19</v>
      </c>
      <c r="C24" s="31" t="s">
        <v>136</v>
      </c>
      <c r="D24" s="31" t="s">
        <v>134</v>
      </c>
      <c r="E24" s="31" t="s">
        <v>143</v>
      </c>
      <c r="F24" s="31" t="s">
        <v>142</v>
      </c>
      <c r="G24" s="31" t="s">
        <v>141</v>
      </c>
      <c r="H24" s="31" t="s">
        <v>131</v>
      </c>
      <c r="I24" s="31" t="s">
        <v>158</v>
      </c>
      <c r="J24" s="31" t="s">
        <v>157</v>
      </c>
      <c r="L24" s="53" t="s">
        <v>161</v>
      </c>
      <c r="M24" s="54"/>
      <c r="N24" s="54"/>
      <c r="O24" s="54"/>
      <c r="P24" s="54"/>
      <c r="Q24" s="54">
        <v>1</v>
      </c>
      <c r="R24" s="54">
        <v>2</v>
      </c>
      <c r="S24" s="54">
        <v>2</v>
      </c>
      <c r="T24" s="54">
        <v>2</v>
      </c>
      <c r="U24" s="54">
        <f t="shared" si="0"/>
        <v>7</v>
      </c>
    </row>
    <row r="25" spans="2:21" x14ac:dyDescent="0.2">
      <c r="B25" s="1">
        <v>20</v>
      </c>
      <c r="C25" s="31"/>
      <c r="D25" s="31"/>
      <c r="E25" s="31"/>
      <c r="F25" s="31" t="s">
        <v>142</v>
      </c>
      <c r="G25" s="31" t="s">
        <v>130</v>
      </c>
      <c r="H25" s="31" t="s">
        <v>159</v>
      </c>
      <c r="I25" s="31" t="s">
        <v>159</v>
      </c>
      <c r="J25" s="31" t="s">
        <v>158</v>
      </c>
      <c r="M25" s="54">
        <f t="shared" ref="M25:U25" si="1">SUM(M6:M24)</f>
        <v>54</v>
      </c>
      <c r="N25" s="54">
        <f t="shared" si="1"/>
        <v>54</v>
      </c>
      <c r="O25" s="54">
        <f t="shared" si="1"/>
        <v>54</v>
      </c>
      <c r="P25" s="54">
        <f t="shared" si="1"/>
        <v>54</v>
      </c>
      <c r="Q25" s="54">
        <f t="shared" si="1"/>
        <v>54</v>
      </c>
      <c r="R25" s="54">
        <f t="shared" si="1"/>
        <v>54</v>
      </c>
      <c r="S25" s="54">
        <f t="shared" si="1"/>
        <v>55</v>
      </c>
      <c r="T25" s="54">
        <f t="shared" si="1"/>
        <v>54</v>
      </c>
      <c r="U25" s="54">
        <f t="shared" si="1"/>
        <v>433</v>
      </c>
    </row>
    <row r="26" spans="2:21" x14ac:dyDescent="0.2">
      <c r="B26" s="1">
        <v>21</v>
      </c>
      <c r="C26" s="31"/>
      <c r="D26" s="31"/>
      <c r="E26" s="31"/>
      <c r="F26" s="31"/>
      <c r="G26" s="31" t="s">
        <v>137</v>
      </c>
      <c r="H26" s="31"/>
      <c r="I26" s="31"/>
      <c r="J26" s="31"/>
      <c r="M26" s="33"/>
      <c r="N26" s="33"/>
      <c r="O26" s="33"/>
      <c r="P26" s="33"/>
      <c r="Q26" s="33"/>
      <c r="R26" s="33"/>
      <c r="S26" s="33"/>
      <c r="T26" s="33"/>
      <c r="U26" s="33"/>
    </row>
    <row r="27" spans="2:21" x14ac:dyDescent="0.2">
      <c r="B27" s="1">
        <v>22</v>
      </c>
      <c r="C27" s="31"/>
      <c r="D27" s="31"/>
      <c r="E27" s="31"/>
      <c r="F27" s="31"/>
      <c r="G27" s="31" t="s">
        <v>141</v>
      </c>
      <c r="H27" s="31"/>
      <c r="I27" s="31" t="s">
        <v>159</v>
      </c>
      <c r="J27" s="31" t="s">
        <v>159</v>
      </c>
      <c r="L27" s="62" t="s">
        <v>162</v>
      </c>
      <c r="M27" s="66" t="s">
        <v>185</v>
      </c>
    </row>
    <row r="28" spans="2:21" x14ac:dyDescent="0.2">
      <c r="B28" s="1">
        <v>23</v>
      </c>
      <c r="C28" s="31" t="s">
        <v>130</v>
      </c>
      <c r="D28" s="31" t="s">
        <v>130</v>
      </c>
      <c r="E28" s="31" t="s">
        <v>131</v>
      </c>
      <c r="F28" s="31" t="s">
        <v>131</v>
      </c>
      <c r="G28" s="31" t="s">
        <v>131</v>
      </c>
      <c r="H28" s="31" t="s">
        <v>131</v>
      </c>
      <c r="I28" s="31" t="s">
        <v>157</v>
      </c>
      <c r="J28" s="31" t="s">
        <v>131</v>
      </c>
    </row>
    <row r="29" spans="2:21" x14ac:dyDescent="0.2">
      <c r="B29" s="1">
        <v>24</v>
      </c>
      <c r="C29" s="31" t="s">
        <v>140</v>
      </c>
      <c r="D29" s="31" t="s">
        <v>130</v>
      </c>
      <c r="E29" s="31" t="s">
        <v>130</v>
      </c>
      <c r="F29" s="31" t="s">
        <v>131</v>
      </c>
      <c r="G29" s="31" t="s">
        <v>131</v>
      </c>
      <c r="H29" s="31" t="s">
        <v>131</v>
      </c>
      <c r="I29" s="31" t="s">
        <v>131</v>
      </c>
      <c r="J29" s="31" t="s">
        <v>131</v>
      </c>
      <c r="M29" s="51">
        <v>18</v>
      </c>
      <c r="N29" s="51">
        <v>19</v>
      </c>
      <c r="O29" s="51">
        <v>20</v>
      </c>
      <c r="P29" s="51">
        <v>21</v>
      </c>
      <c r="Q29" s="51">
        <v>22</v>
      </c>
      <c r="R29" s="51">
        <v>23</v>
      </c>
      <c r="S29" s="51">
        <v>24</v>
      </c>
      <c r="T29" s="51">
        <v>25</v>
      </c>
    </row>
    <row r="30" spans="2:21" x14ac:dyDescent="0.2">
      <c r="B30" s="1">
        <v>25</v>
      </c>
      <c r="C30" s="31"/>
      <c r="D30" s="31"/>
      <c r="E30" s="31" t="s">
        <v>159</v>
      </c>
      <c r="F30" s="31" t="s">
        <v>157</v>
      </c>
      <c r="G30" s="31" t="s">
        <v>157</v>
      </c>
      <c r="H30" s="31"/>
      <c r="I30" s="31" t="s">
        <v>131</v>
      </c>
      <c r="J30" s="31" t="s">
        <v>157</v>
      </c>
      <c r="L30" s="53" t="s">
        <v>155</v>
      </c>
      <c r="M30" s="58">
        <f t="shared" ref="M30:T30" si="2">SUM(M6:M9)</f>
        <v>2</v>
      </c>
      <c r="N30" s="58">
        <f t="shared" si="2"/>
        <v>5</v>
      </c>
      <c r="O30" s="58">
        <f t="shared" si="2"/>
        <v>14</v>
      </c>
      <c r="P30" s="58">
        <f t="shared" si="2"/>
        <v>19</v>
      </c>
      <c r="Q30" s="58">
        <f t="shared" si="2"/>
        <v>23</v>
      </c>
      <c r="R30" s="58">
        <f t="shared" si="2"/>
        <v>39</v>
      </c>
      <c r="S30" s="58">
        <f t="shared" si="2"/>
        <v>44</v>
      </c>
      <c r="T30" s="58">
        <f t="shared" si="2"/>
        <v>49</v>
      </c>
    </row>
    <row r="31" spans="2:21" x14ac:dyDescent="0.2">
      <c r="B31" s="1">
        <v>26</v>
      </c>
      <c r="C31" s="31"/>
      <c r="D31" s="31" t="s">
        <v>132</v>
      </c>
      <c r="E31" s="31" t="s">
        <v>131</v>
      </c>
      <c r="F31" s="31" t="s">
        <v>131</v>
      </c>
      <c r="G31" s="31" t="s">
        <v>131</v>
      </c>
      <c r="H31" s="31" t="s">
        <v>131</v>
      </c>
      <c r="I31" s="31" t="s">
        <v>131</v>
      </c>
      <c r="J31" s="31" t="s">
        <v>131</v>
      </c>
      <c r="L31" s="53" t="s">
        <v>147</v>
      </c>
      <c r="M31" s="58">
        <f>SUM(M10:M14)</f>
        <v>16</v>
      </c>
      <c r="N31" s="58">
        <f>SUM(N10:N14)</f>
        <v>24</v>
      </c>
      <c r="O31" s="58">
        <f>SUM(O10:O14)</f>
        <v>18</v>
      </c>
      <c r="P31" s="58">
        <f>SUM(P10:P14)</f>
        <v>20</v>
      </c>
      <c r="Q31" s="58">
        <f>SUM(Q10:Q14)</f>
        <v>12</v>
      </c>
      <c r="R31" s="58"/>
      <c r="S31" s="58"/>
      <c r="T31" s="58"/>
    </row>
    <row r="32" spans="2:21" x14ac:dyDescent="0.2">
      <c r="B32" s="1">
        <v>27</v>
      </c>
      <c r="C32" s="31"/>
      <c r="D32" s="31" t="s">
        <v>139</v>
      </c>
      <c r="E32" s="31" t="s">
        <v>134</v>
      </c>
      <c r="F32" s="31" t="s">
        <v>130</v>
      </c>
      <c r="G32" s="31" t="s">
        <v>157</v>
      </c>
      <c r="H32" s="31" t="s">
        <v>158</v>
      </c>
      <c r="I32" s="31" t="s">
        <v>157</v>
      </c>
      <c r="J32" s="31" t="s">
        <v>131</v>
      </c>
      <c r="L32" s="64" t="s">
        <v>163</v>
      </c>
      <c r="M32" s="65">
        <f>SUM(M30:M31)</f>
        <v>18</v>
      </c>
      <c r="N32" s="65">
        <f t="shared" ref="N32:T32" si="3">SUM(N30:N31)</f>
        <v>29</v>
      </c>
      <c r="O32" s="65">
        <f t="shared" si="3"/>
        <v>32</v>
      </c>
      <c r="P32" s="65">
        <f t="shared" si="3"/>
        <v>39</v>
      </c>
      <c r="Q32" s="65">
        <f t="shared" si="3"/>
        <v>35</v>
      </c>
      <c r="R32" s="65">
        <f t="shared" si="3"/>
        <v>39</v>
      </c>
      <c r="S32" s="65">
        <f t="shared" si="3"/>
        <v>44</v>
      </c>
      <c r="T32" s="65">
        <f t="shared" si="3"/>
        <v>49</v>
      </c>
    </row>
    <row r="33" spans="2:20" x14ac:dyDescent="0.2">
      <c r="B33" s="1">
        <v>28</v>
      </c>
      <c r="C33" s="31" t="s">
        <v>130</v>
      </c>
      <c r="D33" s="31" t="s">
        <v>130</v>
      </c>
      <c r="E33" s="31" t="s">
        <v>134</v>
      </c>
      <c r="F33" s="31" t="s">
        <v>158</v>
      </c>
      <c r="G33" s="31" t="s">
        <v>159</v>
      </c>
      <c r="H33" s="31" t="s">
        <v>131</v>
      </c>
      <c r="I33" s="31" t="s">
        <v>131</v>
      </c>
      <c r="J33" s="31" t="s">
        <v>158</v>
      </c>
      <c r="L33" s="53" t="s">
        <v>146</v>
      </c>
      <c r="M33" s="58">
        <f t="shared" ref="M33:S33" si="4">SUM(M15:M20)</f>
        <v>7</v>
      </c>
      <c r="N33" s="58">
        <f t="shared" si="4"/>
        <v>4</v>
      </c>
      <c r="O33" s="58">
        <f t="shared" si="4"/>
        <v>3</v>
      </c>
      <c r="P33" s="58">
        <f t="shared" si="4"/>
        <v>4</v>
      </c>
      <c r="Q33" s="58">
        <f t="shared" si="4"/>
        <v>11</v>
      </c>
      <c r="R33" s="58">
        <f t="shared" si="4"/>
        <v>3</v>
      </c>
      <c r="S33" s="58">
        <f t="shared" si="4"/>
        <v>4</v>
      </c>
      <c r="T33" s="58"/>
    </row>
    <row r="34" spans="2:20" x14ac:dyDescent="0.2">
      <c r="B34" s="1">
        <v>29</v>
      </c>
      <c r="C34" s="31" t="s">
        <v>140</v>
      </c>
      <c r="D34" s="31" t="s">
        <v>134</v>
      </c>
      <c r="E34" s="31" t="s">
        <v>159</v>
      </c>
      <c r="F34" s="31" t="s">
        <v>130</v>
      </c>
      <c r="G34" s="31" t="s">
        <v>131</v>
      </c>
      <c r="H34" s="31" t="s">
        <v>131</v>
      </c>
      <c r="I34" s="31" t="s">
        <v>131</v>
      </c>
      <c r="J34" s="31" t="s">
        <v>157</v>
      </c>
      <c r="L34" s="53" t="s">
        <v>145</v>
      </c>
      <c r="M34" s="58">
        <f>SUM(M21:M22)</f>
        <v>0</v>
      </c>
      <c r="N34" s="58">
        <f>SUM(N21:N22)</f>
        <v>1</v>
      </c>
      <c r="O34" s="58">
        <f>SUM(O21:O22)</f>
        <v>3</v>
      </c>
      <c r="P34" s="58">
        <f>SUM(P21:P22)</f>
        <v>4</v>
      </c>
      <c r="Q34" s="58">
        <f>SUM(Q21:Q22)</f>
        <v>3</v>
      </c>
      <c r="R34" s="58"/>
      <c r="S34" s="58"/>
      <c r="T34" s="58">
        <f>SUM(T21:T22)</f>
        <v>1</v>
      </c>
    </row>
    <row r="35" spans="2:20" x14ac:dyDescent="0.2">
      <c r="B35" s="1">
        <v>30</v>
      </c>
      <c r="C35" s="31" t="s">
        <v>139</v>
      </c>
      <c r="D35" s="31" t="s">
        <v>134</v>
      </c>
      <c r="E35" s="31" t="s">
        <v>134</v>
      </c>
      <c r="F35" s="31" t="s">
        <v>134</v>
      </c>
      <c r="G35" s="31" t="s">
        <v>141</v>
      </c>
      <c r="H35" s="31" t="s">
        <v>159</v>
      </c>
      <c r="I35" s="31" t="s">
        <v>159</v>
      </c>
      <c r="J35" s="31" t="s">
        <v>157</v>
      </c>
      <c r="L35" s="64" t="s">
        <v>164</v>
      </c>
      <c r="M35" s="65">
        <f>SUM(M32:M34)</f>
        <v>25</v>
      </c>
      <c r="N35" s="65">
        <f t="shared" ref="N35:T35" si="5">SUM(N32:N34)</f>
        <v>34</v>
      </c>
      <c r="O35" s="65">
        <f t="shared" si="5"/>
        <v>38</v>
      </c>
      <c r="P35" s="65">
        <f t="shared" si="5"/>
        <v>47</v>
      </c>
      <c r="Q35" s="65">
        <f t="shared" si="5"/>
        <v>49</v>
      </c>
      <c r="R35" s="65">
        <f t="shared" si="5"/>
        <v>42</v>
      </c>
      <c r="S35" s="65">
        <f t="shared" si="5"/>
        <v>48</v>
      </c>
      <c r="T35" s="65">
        <f t="shared" si="5"/>
        <v>50</v>
      </c>
    </row>
    <row r="36" spans="2:20" x14ac:dyDescent="0.2">
      <c r="B36" s="1">
        <v>31</v>
      </c>
      <c r="C36" s="31" t="s">
        <v>140</v>
      </c>
      <c r="D36" s="31" t="s">
        <v>130</v>
      </c>
      <c r="E36" s="31" t="s">
        <v>131</v>
      </c>
      <c r="F36" s="31" t="s">
        <v>158</v>
      </c>
      <c r="G36" s="31" t="s">
        <v>131</v>
      </c>
      <c r="H36" s="31"/>
      <c r="I36" s="31" t="s">
        <v>159</v>
      </c>
      <c r="J36" s="31" t="s">
        <v>157</v>
      </c>
      <c r="L36" s="53" t="s">
        <v>160</v>
      </c>
      <c r="M36" s="58">
        <f t="shared" ref="M36:T36" si="6">M23</f>
        <v>29</v>
      </c>
      <c r="N36" s="58">
        <f t="shared" si="6"/>
        <v>20</v>
      </c>
      <c r="O36" s="58">
        <f t="shared" si="6"/>
        <v>16</v>
      </c>
      <c r="P36" s="58">
        <f t="shared" si="6"/>
        <v>7</v>
      </c>
      <c r="Q36" s="58">
        <f t="shared" si="6"/>
        <v>4</v>
      </c>
      <c r="R36" s="58">
        <f t="shared" si="6"/>
        <v>10</v>
      </c>
      <c r="S36" s="58">
        <f t="shared" si="6"/>
        <v>5</v>
      </c>
      <c r="T36" s="58">
        <f t="shared" si="6"/>
        <v>2</v>
      </c>
    </row>
    <row r="37" spans="2:20" x14ac:dyDescent="0.2">
      <c r="B37" s="1">
        <v>32</v>
      </c>
      <c r="C37" s="31" t="s">
        <v>139</v>
      </c>
      <c r="D37" s="31" t="s">
        <v>159</v>
      </c>
      <c r="E37" s="31" t="s">
        <v>159</v>
      </c>
      <c r="F37" s="31" t="s">
        <v>158</v>
      </c>
      <c r="G37" s="31" t="s">
        <v>158</v>
      </c>
      <c r="H37" s="31" t="s">
        <v>159</v>
      </c>
      <c r="I37" s="31" t="s">
        <v>159</v>
      </c>
      <c r="J37" s="31" t="s">
        <v>158</v>
      </c>
      <c r="M37" s="58">
        <f>SUM(M35:M36)</f>
        <v>54</v>
      </c>
      <c r="N37" s="58">
        <f t="shared" ref="N37:T37" si="7">SUM(N35:N36)</f>
        <v>54</v>
      </c>
      <c r="O37" s="58">
        <f t="shared" si="7"/>
        <v>54</v>
      </c>
      <c r="P37" s="58">
        <f t="shared" si="7"/>
        <v>54</v>
      </c>
      <c r="Q37" s="58">
        <f t="shared" si="7"/>
        <v>53</v>
      </c>
      <c r="R37" s="58">
        <f t="shared" si="7"/>
        <v>52</v>
      </c>
      <c r="S37" s="58">
        <f t="shared" si="7"/>
        <v>53</v>
      </c>
      <c r="T37" s="58">
        <f t="shared" si="7"/>
        <v>52</v>
      </c>
    </row>
    <row r="38" spans="2:20" x14ac:dyDescent="0.2">
      <c r="B38" s="1">
        <v>33</v>
      </c>
      <c r="C38" s="31"/>
      <c r="D38" s="31"/>
      <c r="E38" s="31" t="s">
        <v>132</v>
      </c>
      <c r="F38" s="31" t="s">
        <v>134</v>
      </c>
      <c r="G38" s="31" t="s">
        <v>130</v>
      </c>
      <c r="H38" s="31" t="s">
        <v>159</v>
      </c>
      <c r="I38" s="31" t="s">
        <v>158</v>
      </c>
      <c r="J38" s="31" t="s">
        <v>158</v>
      </c>
      <c r="M38" s="61"/>
      <c r="N38" s="61"/>
      <c r="O38" s="61"/>
      <c r="P38" s="61"/>
      <c r="Q38" s="61"/>
      <c r="R38" s="61"/>
      <c r="S38" s="61"/>
      <c r="T38" s="61"/>
    </row>
    <row r="39" spans="2:20" x14ac:dyDescent="0.2">
      <c r="B39" s="1">
        <v>34</v>
      </c>
      <c r="C39" s="31"/>
      <c r="D39" s="31"/>
      <c r="E39" s="31"/>
      <c r="F39" s="31" t="s">
        <v>137</v>
      </c>
      <c r="G39" s="31" t="s">
        <v>141</v>
      </c>
      <c r="H39" s="31"/>
      <c r="I39" s="31" t="s">
        <v>159</v>
      </c>
      <c r="J39" s="31" t="s">
        <v>159</v>
      </c>
      <c r="L39" s="62" t="s">
        <v>162</v>
      </c>
      <c r="M39" s="66" t="s">
        <v>186</v>
      </c>
      <c r="N39" s="33"/>
      <c r="O39" s="33"/>
      <c r="P39" s="33"/>
      <c r="Q39" s="33"/>
      <c r="R39" s="33"/>
      <c r="S39" s="33"/>
      <c r="T39" s="33"/>
    </row>
    <row r="40" spans="2:20" x14ac:dyDescent="0.2">
      <c r="B40" s="1">
        <v>35</v>
      </c>
      <c r="C40" s="31" t="s">
        <v>136</v>
      </c>
      <c r="D40" s="31" t="s">
        <v>134</v>
      </c>
      <c r="E40" s="31" t="s">
        <v>159</v>
      </c>
      <c r="F40" s="31" t="s">
        <v>159</v>
      </c>
      <c r="G40" s="31" t="s">
        <v>130</v>
      </c>
      <c r="H40" s="31"/>
      <c r="I40" s="31"/>
      <c r="J40" s="31" t="s">
        <v>159</v>
      </c>
      <c r="L40" s="1"/>
      <c r="M40" s="66" t="s">
        <v>173</v>
      </c>
      <c r="N40" s="33"/>
      <c r="O40" s="33"/>
      <c r="P40" s="33"/>
      <c r="Q40" s="33"/>
      <c r="R40" s="33"/>
      <c r="S40" s="33"/>
      <c r="T40" s="33"/>
    </row>
    <row r="41" spans="2:20" x14ac:dyDescent="0.2">
      <c r="B41" s="1">
        <v>36</v>
      </c>
      <c r="C41" s="31" t="s">
        <v>157</v>
      </c>
      <c r="D41" s="31" t="s">
        <v>157</v>
      </c>
      <c r="E41" s="31" t="s">
        <v>131</v>
      </c>
      <c r="F41" s="31" t="s">
        <v>131</v>
      </c>
      <c r="G41" s="31"/>
      <c r="H41" s="31"/>
      <c r="I41" s="31"/>
      <c r="J41" s="31"/>
      <c r="L41" s="1"/>
      <c r="M41" s="66"/>
      <c r="N41" s="33"/>
      <c r="O41" s="33"/>
      <c r="P41" s="33"/>
      <c r="Q41" s="33"/>
      <c r="R41" s="33"/>
      <c r="S41" s="33"/>
      <c r="T41" s="33"/>
    </row>
    <row r="42" spans="2:20" x14ac:dyDescent="0.2">
      <c r="B42" s="1">
        <v>37</v>
      </c>
      <c r="C42" s="31"/>
      <c r="D42" s="31"/>
      <c r="E42" s="31"/>
      <c r="F42" s="31" t="s">
        <v>130</v>
      </c>
      <c r="G42" s="31"/>
      <c r="H42" s="31" t="s">
        <v>159</v>
      </c>
      <c r="I42" s="31" t="s">
        <v>159</v>
      </c>
      <c r="J42" s="31" t="s">
        <v>157</v>
      </c>
      <c r="M42" s="51">
        <v>18</v>
      </c>
      <c r="N42" s="51">
        <v>19</v>
      </c>
      <c r="O42" s="51">
        <v>20</v>
      </c>
      <c r="P42" s="51">
        <v>21</v>
      </c>
      <c r="Q42" s="51">
        <v>22</v>
      </c>
      <c r="R42" s="51">
        <v>23</v>
      </c>
      <c r="S42" s="51">
        <v>24</v>
      </c>
      <c r="T42" s="51">
        <v>25</v>
      </c>
    </row>
    <row r="43" spans="2:20" x14ac:dyDescent="0.2">
      <c r="B43" s="1">
        <v>38</v>
      </c>
      <c r="C43" s="31"/>
      <c r="D43" s="31"/>
      <c r="E43" s="31"/>
      <c r="F43" s="31" t="s">
        <v>137</v>
      </c>
      <c r="G43" s="31" t="s">
        <v>141</v>
      </c>
      <c r="H43" s="31" t="s">
        <v>158</v>
      </c>
      <c r="I43" s="31" t="s">
        <v>131</v>
      </c>
      <c r="J43" s="31" t="s">
        <v>159</v>
      </c>
      <c r="L43" s="53" t="s">
        <v>155</v>
      </c>
      <c r="M43" s="56">
        <f t="shared" ref="M43:T43" si="8">M30/M$37</f>
        <v>3.7037037037037035E-2</v>
      </c>
      <c r="N43" s="56">
        <f t="shared" si="8"/>
        <v>9.2592592592592587E-2</v>
      </c>
      <c r="O43" s="56">
        <f t="shared" si="8"/>
        <v>0.25925925925925924</v>
      </c>
      <c r="P43" s="56">
        <f t="shared" si="8"/>
        <v>0.35185185185185186</v>
      </c>
      <c r="Q43" s="56">
        <f t="shared" si="8"/>
        <v>0.43396226415094341</v>
      </c>
      <c r="R43" s="56">
        <f t="shared" si="8"/>
        <v>0.75</v>
      </c>
      <c r="S43" s="56">
        <f t="shared" si="8"/>
        <v>0.83018867924528306</v>
      </c>
      <c r="T43" s="56">
        <f t="shared" si="8"/>
        <v>0.94230769230769229</v>
      </c>
    </row>
    <row r="44" spans="2:20" x14ac:dyDescent="0.2">
      <c r="B44" s="1">
        <v>39</v>
      </c>
      <c r="C44" s="31"/>
      <c r="D44" s="31" t="s">
        <v>134</v>
      </c>
      <c r="E44" s="31" t="s">
        <v>134</v>
      </c>
      <c r="F44" s="31" t="s">
        <v>130</v>
      </c>
      <c r="G44" s="31" t="s">
        <v>157</v>
      </c>
      <c r="H44" s="31" t="s">
        <v>131</v>
      </c>
      <c r="I44" s="31"/>
      <c r="J44" s="31" t="s">
        <v>135</v>
      </c>
      <c r="L44" s="53" t="s">
        <v>147</v>
      </c>
      <c r="M44" s="56">
        <f t="shared" ref="M44:Q49" si="9">M31/M$37</f>
        <v>0.29629629629629628</v>
      </c>
      <c r="N44" s="56">
        <f t="shared" si="9"/>
        <v>0.44444444444444442</v>
      </c>
      <c r="O44" s="56">
        <f t="shared" si="9"/>
        <v>0.33333333333333331</v>
      </c>
      <c r="P44" s="56">
        <f t="shared" si="9"/>
        <v>0.37037037037037035</v>
      </c>
      <c r="Q44" s="56">
        <f t="shared" si="9"/>
        <v>0.22641509433962265</v>
      </c>
      <c r="R44" s="56"/>
      <c r="S44" s="56"/>
      <c r="T44" s="56"/>
    </row>
    <row r="45" spans="2:20" x14ac:dyDescent="0.2">
      <c r="B45" s="1">
        <v>40</v>
      </c>
      <c r="C45" s="31"/>
      <c r="D45" s="31"/>
      <c r="E45" s="31"/>
      <c r="F45" s="31" t="s">
        <v>142</v>
      </c>
      <c r="G45" s="31" t="s">
        <v>130</v>
      </c>
      <c r="H45" s="31" t="s">
        <v>158</v>
      </c>
      <c r="I45" s="31" t="s">
        <v>159</v>
      </c>
      <c r="J45" s="31" t="s">
        <v>131</v>
      </c>
      <c r="L45" s="64" t="s">
        <v>163</v>
      </c>
      <c r="M45" s="63">
        <f t="shared" si="9"/>
        <v>0.33333333333333331</v>
      </c>
      <c r="N45" s="63">
        <f t="shared" si="9"/>
        <v>0.53703703703703709</v>
      </c>
      <c r="O45" s="63">
        <f t="shared" si="9"/>
        <v>0.59259259259259256</v>
      </c>
      <c r="P45" s="63">
        <f t="shared" si="9"/>
        <v>0.72222222222222221</v>
      </c>
      <c r="Q45" s="63">
        <f t="shared" si="9"/>
        <v>0.660377358490566</v>
      </c>
      <c r="R45" s="63">
        <f>R32/R$37</f>
        <v>0.75</v>
      </c>
      <c r="S45" s="63">
        <f>S32/S$37</f>
        <v>0.83018867924528306</v>
      </c>
      <c r="T45" s="63">
        <f>T32/T$37</f>
        <v>0.94230769230769229</v>
      </c>
    </row>
    <row r="46" spans="2:20" x14ac:dyDescent="0.2">
      <c r="B46" s="1">
        <v>41</v>
      </c>
      <c r="C46" s="31" t="s">
        <v>140</v>
      </c>
      <c r="D46" s="31" t="s">
        <v>130</v>
      </c>
      <c r="E46" s="31" t="s">
        <v>157</v>
      </c>
      <c r="F46" s="31" t="s">
        <v>131</v>
      </c>
      <c r="G46" s="31" t="s">
        <v>130</v>
      </c>
      <c r="H46" s="31"/>
      <c r="I46" s="31"/>
      <c r="J46" s="31"/>
      <c r="L46" s="53" t="s">
        <v>146</v>
      </c>
      <c r="M46" s="56">
        <f t="shared" si="9"/>
        <v>0.12962962962962962</v>
      </c>
      <c r="N46" s="56">
        <f t="shared" si="9"/>
        <v>7.407407407407407E-2</v>
      </c>
      <c r="O46" s="56">
        <f t="shared" si="9"/>
        <v>5.5555555555555552E-2</v>
      </c>
      <c r="P46" s="56">
        <f t="shared" si="9"/>
        <v>7.407407407407407E-2</v>
      </c>
      <c r="Q46" s="56">
        <f t="shared" si="9"/>
        <v>0.20754716981132076</v>
      </c>
      <c r="R46" s="56">
        <f>R33/R$37</f>
        <v>5.7692307692307696E-2</v>
      </c>
      <c r="S46" s="56">
        <f>S33/S$37</f>
        <v>7.5471698113207544E-2</v>
      </c>
      <c r="T46" s="56"/>
    </row>
    <row r="47" spans="2:20" x14ac:dyDescent="0.2">
      <c r="B47" s="1">
        <v>42</v>
      </c>
      <c r="C47" s="31" t="s">
        <v>136</v>
      </c>
      <c r="D47" s="31" t="s">
        <v>132</v>
      </c>
      <c r="E47" s="31" t="s">
        <v>137</v>
      </c>
      <c r="F47" s="31" t="s">
        <v>157</v>
      </c>
      <c r="G47" s="31" t="s">
        <v>131</v>
      </c>
      <c r="H47" s="31" t="s">
        <v>157</v>
      </c>
      <c r="I47" s="31" t="s">
        <v>133</v>
      </c>
      <c r="J47" s="31" t="s">
        <v>159</v>
      </c>
      <c r="L47" s="53" t="s">
        <v>145</v>
      </c>
      <c r="M47" s="56">
        <f t="shared" si="9"/>
        <v>0</v>
      </c>
      <c r="N47" s="56">
        <f t="shared" si="9"/>
        <v>1.8518518518518517E-2</v>
      </c>
      <c r="O47" s="56">
        <f t="shared" si="9"/>
        <v>5.5555555555555552E-2</v>
      </c>
      <c r="P47" s="56">
        <f t="shared" si="9"/>
        <v>7.407407407407407E-2</v>
      </c>
      <c r="Q47" s="56">
        <f t="shared" si="9"/>
        <v>5.6603773584905662E-2</v>
      </c>
      <c r="R47" s="56"/>
      <c r="S47" s="56"/>
      <c r="T47" s="56">
        <f>T34/T$37</f>
        <v>1.9230769230769232E-2</v>
      </c>
    </row>
    <row r="48" spans="2:20" x14ac:dyDescent="0.2">
      <c r="B48" s="1">
        <v>43</v>
      </c>
      <c r="C48" s="31" t="s">
        <v>140</v>
      </c>
      <c r="D48" s="31"/>
      <c r="E48" s="31" t="s">
        <v>132</v>
      </c>
      <c r="F48" s="31" t="s">
        <v>130</v>
      </c>
      <c r="G48" s="31" t="s">
        <v>157</v>
      </c>
      <c r="H48" s="31" t="s">
        <v>131</v>
      </c>
      <c r="I48" s="31" t="s">
        <v>131</v>
      </c>
      <c r="J48" s="31" t="s">
        <v>131</v>
      </c>
      <c r="L48" s="64" t="s">
        <v>164</v>
      </c>
      <c r="M48" s="63">
        <f t="shared" si="9"/>
        <v>0.46296296296296297</v>
      </c>
      <c r="N48" s="63">
        <f t="shared" si="9"/>
        <v>0.62962962962962965</v>
      </c>
      <c r="O48" s="63">
        <f t="shared" si="9"/>
        <v>0.70370370370370372</v>
      </c>
      <c r="P48" s="63">
        <f t="shared" si="9"/>
        <v>0.87037037037037035</v>
      </c>
      <c r="Q48" s="63">
        <f t="shared" si="9"/>
        <v>0.92452830188679247</v>
      </c>
      <c r="R48" s="63">
        <f>R35/R$37</f>
        <v>0.80769230769230771</v>
      </c>
      <c r="S48" s="63">
        <f>S35/S$37</f>
        <v>0.90566037735849059</v>
      </c>
      <c r="T48" s="63">
        <f>T35/T$37</f>
        <v>0.96153846153846156</v>
      </c>
    </row>
    <row r="49" spans="2:20" x14ac:dyDescent="0.2">
      <c r="B49" s="1">
        <v>44</v>
      </c>
      <c r="C49" s="31"/>
      <c r="D49" s="31"/>
      <c r="E49" s="31" t="s">
        <v>134</v>
      </c>
      <c r="F49" s="31" t="s">
        <v>130</v>
      </c>
      <c r="G49" s="31" t="s">
        <v>159</v>
      </c>
      <c r="H49" s="31" t="s">
        <v>158</v>
      </c>
      <c r="I49" s="31" t="s">
        <v>159</v>
      </c>
      <c r="J49" s="31" t="s">
        <v>159</v>
      </c>
      <c r="L49" s="53" t="s">
        <v>160</v>
      </c>
      <c r="M49" s="56">
        <f t="shared" si="9"/>
        <v>0.53703703703703709</v>
      </c>
      <c r="N49" s="56">
        <f t="shared" si="9"/>
        <v>0.37037037037037035</v>
      </c>
      <c r="O49" s="56">
        <f t="shared" si="9"/>
        <v>0.29629629629629628</v>
      </c>
      <c r="P49" s="56">
        <f t="shared" si="9"/>
        <v>0.12962962962962962</v>
      </c>
      <c r="Q49" s="56">
        <f t="shared" si="9"/>
        <v>7.5471698113207544E-2</v>
      </c>
      <c r="R49" s="56">
        <f>R36/R$37</f>
        <v>0.19230769230769232</v>
      </c>
      <c r="S49" s="56">
        <f>S36/S$37</f>
        <v>9.4339622641509441E-2</v>
      </c>
      <c r="T49" s="56">
        <f>T36/T$37</f>
        <v>3.8461538461538464E-2</v>
      </c>
    </row>
    <row r="50" spans="2:20" x14ac:dyDescent="0.2">
      <c r="B50" s="1">
        <v>45</v>
      </c>
      <c r="C50" s="31" t="s">
        <v>136</v>
      </c>
      <c r="D50" s="31" t="s">
        <v>138</v>
      </c>
      <c r="E50" s="31" t="s">
        <v>134</v>
      </c>
      <c r="F50" s="31" t="s">
        <v>130</v>
      </c>
      <c r="G50" s="31" t="s">
        <v>158</v>
      </c>
      <c r="H50" s="31" t="s">
        <v>131</v>
      </c>
      <c r="I50" s="31" t="s">
        <v>131</v>
      </c>
      <c r="J50" s="31" t="s">
        <v>131</v>
      </c>
      <c r="L50" s="67"/>
      <c r="M50" s="68"/>
      <c r="N50" s="68"/>
      <c r="O50" s="68"/>
      <c r="P50" s="68"/>
      <c r="Q50" s="68"/>
      <c r="R50" s="68"/>
      <c r="S50" s="68"/>
      <c r="T50" s="68"/>
    </row>
    <row r="51" spans="2:20" x14ac:dyDescent="0.2">
      <c r="B51" s="1">
        <v>46</v>
      </c>
      <c r="C51" s="31"/>
      <c r="D51" s="31" t="s">
        <v>134</v>
      </c>
      <c r="E51" s="31" t="s">
        <v>134</v>
      </c>
      <c r="F51" s="31" t="s">
        <v>130</v>
      </c>
      <c r="G51" s="31" t="s">
        <v>159</v>
      </c>
      <c r="H51" s="31" t="s">
        <v>131</v>
      </c>
      <c r="I51" s="31" t="s">
        <v>131</v>
      </c>
      <c r="J51" s="31" t="s">
        <v>131</v>
      </c>
      <c r="L51" s="62" t="s">
        <v>162</v>
      </c>
      <c r="M51" s="66" t="s">
        <v>187</v>
      </c>
      <c r="N51" s="33"/>
      <c r="O51" s="33"/>
      <c r="P51" s="33"/>
      <c r="Q51" s="33"/>
      <c r="R51" s="33"/>
      <c r="S51" s="33"/>
      <c r="T51" s="33"/>
    </row>
    <row r="52" spans="2:20" x14ac:dyDescent="0.2">
      <c r="B52" s="1">
        <v>47</v>
      </c>
      <c r="C52" s="31" t="s">
        <v>140</v>
      </c>
      <c r="D52" s="31" t="s">
        <v>130</v>
      </c>
      <c r="E52" s="31" t="s">
        <v>159</v>
      </c>
      <c r="F52" s="31" t="s">
        <v>159</v>
      </c>
      <c r="G52" s="31" t="s">
        <v>130</v>
      </c>
      <c r="H52" s="31" t="s">
        <v>157</v>
      </c>
      <c r="I52" s="31" t="s">
        <v>157</v>
      </c>
      <c r="J52" s="31" t="s">
        <v>131</v>
      </c>
      <c r="L52" s="1"/>
      <c r="M52" s="66" t="s">
        <v>174</v>
      </c>
      <c r="N52" s="33"/>
      <c r="O52" s="33"/>
      <c r="P52" s="33"/>
      <c r="Q52" s="33"/>
      <c r="R52" s="33"/>
      <c r="S52" s="33"/>
      <c r="T52" s="33"/>
    </row>
    <row r="53" spans="2:20" x14ac:dyDescent="0.2">
      <c r="B53" s="1">
        <v>48</v>
      </c>
      <c r="C53" s="31"/>
      <c r="D53" s="31"/>
      <c r="E53" s="31" t="s">
        <v>132</v>
      </c>
      <c r="F53" s="31" t="s">
        <v>130</v>
      </c>
      <c r="G53" s="31" t="s">
        <v>141</v>
      </c>
      <c r="H53" s="31" t="s">
        <v>158</v>
      </c>
      <c r="I53" s="31" t="s">
        <v>158</v>
      </c>
      <c r="J53" s="31"/>
    </row>
    <row r="54" spans="2:20" x14ac:dyDescent="0.2">
      <c r="B54" s="1">
        <v>49</v>
      </c>
      <c r="C54" s="31" t="s">
        <v>136</v>
      </c>
      <c r="D54" s="31" t="s">
        <v>130</v>
      </c>
      <c r="E54" s="31" t="s">
        <v>130</v>
      </c>
      <c r="F54" s="31" t="s">
        <v>130</v>
      </c>
      <c r="G54" s="31" t="s">
        <v>131</v>
      </c>
      <c r="H54" s="31" t="s">
        <v>157</v>
      </c>
      <c r="I54" s="31" t="s">
        <v>157</v>
      </c>
      <c r="J54" s="31" t="s">
        <v>157</v>
      </c>
      <c r="M54" s="60" t="s">
        <v>149</v>
      </c>
      <c r="N54" s="60" t="s">
        <v>148</v>
      </c>
      <c r="P54" s="60" t="s">
        <v>149</v>
      </c>
      <c r="Q54" s="60" t="s">
        <v>148</v>
      </c>
    </row>
    <row r="55" spans="2:20" x14ac:dyDescent="0.2">
      <c r="B55" s="1">
        <v>50</v>
      </c>
      <c r="C55" s="31" t="s">
        <v>130</v>
      </c>
      <c r="D55" s="31"/>
      <c r="E55" s="31" t="s">
        <v>137</v>
      </c>
      <c r="F55" s="31" t="s">
        <v>130</v>
      </c>
      <c r="G55" s="31" t="s">
        <v>137</v>
      </c>
      <c r="H55" s="31" t="s">
        <v>157</v>
      </c>
      <c r="I55" s="31" t="s">
        <v>157</v>
      </c>
      <c r="J55" s="31" t="s">
        <v>157</v>
      </c>
      <c r="L55" s="60" t="s">
        <v>131</v>
      </c>
      <c r="M55" s="54">
        <v>85</v>
      </c>
      <c r="N55" s="54"/>
      <c r="P55" s="56">
        <f>M55/M$63</f>
        <v>0.55194805194805197</v>
      </c>
      <c r="Q55" s="56"/>
    </row>
    <row r="56" spans="2:20" x14ac:dyDescent="0.2">
      <c r="B56" s="1">
        <v>51</v>
      </c>
      <c r="C56" s="31" t="s">
        <v>134</v>
      </c>
      <c r="D56" s="31" t="s">
        <v>159</v>
      </c>
      <c r="E56" s="31" t="s">
        <v>158</v>
      </c>
      <c r="F56" s="31" t="s">
        <v>158</v>
      </c>
      <c r="G56" s="31" t="s">
        <v>130</v>
      </c>
      <c r="H56" s="31"/>
      <c r="I56" s="31" t="s">
        <v>159</v>
      </c>
      <c r="J56" s="31" t="s">
        <v>157</v>
      </c>
      <c r="L56" s="60" t="s">
        <v>157</v>
      </c>
      <c r="M56" s="54">
        <v>37</v>
      </c>
      <c r="N56" s="54"/>
      <c r="P56" s="56">
        <f t="shared" ref="P56:P63" si="10">M56/M$63</f>
        <v>0.24025974025974026</v>
      </c>
      <c r="Q56" s="56"/>
    </row>
    <row r="57" spans="2:20" x14ac:dyDescent="0.2">
      <c r="B57" s="1">
        <v>52</v>
      </c>
      <c r="C57" s="31"/>
      <c r="D57" s="31" t="s">
        <v>138</v>
      </c>
      <c r="E57" s="31" t="s">
        <v>143</v>
      </c>
      <c r="F57" s="31" t="s">
        <v>130</v>
      </c>
      <c r="G57" s="31" t="s">
        <v>158</v>
      </c>
      <c r="H57" s="31" t="s">
        <v>159</v>
      </c>
      <c r="I57" s="31"/>
      <c r="J57" s="31" t="s">
        <v>158</v>
      </c>
      <c r="L57" s="60" t="s">
        <v>158</v>
      </c>
      <c r="M57" s="54">
        <v>17</v>
      </c>
      <c r="N57" s="54"/>
      <c r="P57" s="56">
        <f t="shared" si="10"/>
        <v>0.11038961038961038</v>
      </c>
      <c r="Q57" s="56"/>
    </row>
    <row r="58" spans="2:20" x14ac:dyDescent="0.2">
      <c r="B58" s="1">
        <v>53</v>
      </c>
      <c r="C58" s="31"/>
      <c r="D58" s="31" t="s">
        <v>138</v>
      </c>
      <c r="E58" s="31"/>
      <c r="F58" s="31" t="s">
        <v>142</v>
      </c>
      <c r="G58" s="31" t="s">
        <v>130</v>
      </c>
      <c r="H58" s="31" t="s">
        <v>133</v>
      </c>
      <c r="I58" s="31" t="s">
        <v>133</v>
      </c>
      <c r="J58" s="31" t="s">
        <v>157</v>
      </c>
      <c r="L58" s="60" t="s">
        <v>159</v>
      </c>
      <c r="M58" s="54">
        <v>11</v>
      </c>
      <c r="N58" s="54"/>
      <c r="P58" s="56">
        <f t="shared" si="10"/>
        <v>7.1428571428571425E-2</v>
      </c>
      <c r="Q58" s="56"/>
    </row>
    <row r="59" spans="2:20" x14ac:dyDescent="0.2">
      <c r="B59" s="1">
        <v>54</v>
      </c>
      <c r="C59" s="31"/>
      <c r="D59" s="31" t="s">
        <v>134</v>
      </c>
      <c r="E59" s="31"/>
      <c r="F59" s="31"/>
      <c r="G59" s="31" t="s">
        <v>137</v>
      </c>
      <c r="H59" s="31" t="s">
        <v>133</v>
      </c>
      <c r="I59" s="31" t="s">
        <v>133</v>
      </c>
      <c r="J59" s="31" t="s">
        <v>157</v>
      </c>
      <c r="L59" s="60" t="s">
        <v>147</v>
      </c>
      <c r="M59" s="54">
        <v>1</v>
      </c>
      <c r="N59" s="54"/>
      <c r="P59" s="56">
        <f t="shared" si="10"/>
        <v>6.4935064935064939E-3</v>
      </c>
      <c r="Q59" s="56"/>
    </row>
    <row r="60" spans="2:20" x14ac:dyDescent="0.2">
      <c r="L60" s="60" t="s">
        <v>146</v>
      </c>
      <c r="M60" s="54">
        <v>0</v>
      </c>
      <c r="N60" s="54"/>
      <c r="P60" s="56">
        <f t="shared" si="10"/>
        <v>0</v>
      </c>
      <c r="Q60" s="56"/>
    </row>
    <row r="61" spans="2:20" x14ac:dyDescent="0.2">
      <c r="B61" s="70"/>
      <c r="C61" s="1"/>
      <c r="D61" s="1"/>
      <c r="E61" s="1"/>
      <c r="F61" s="1"/>
      <c r="G61" s="1"/>
      <c r="H61" s="1"/>
      <c r="I61" s="1"/>
      <c r="J61" s="1"/>
      <c r="L61" s="60" t="s">
        <v>145</v>
      </c>
      <c r="M61" s="54">
        <v>1</v>
      </c>
      <c r="N61" s="54"/>
      <c r="P61" s="56">
        <f t="shared" si="10"/>
        <v>6.4935064935064939E-3</v>
      </c>
      <c r="Q61" s="56"/>
    </row>
    <row r="62" spans="2:20" x14ac:dyDescent="0.2">
      <c r="L62" s="60" t="s">
        <v>160</v>
      </c>
      <c r="M62" s="54">
        <v>2</v>
      </c>
      <c r="N62" s="54"/>
      <c r="P62" s="56">
        <f t="shared" si="10"/>
        <v>1.2987012987012988E-2</v>
      </c>
      <c r="Q62" s="56"/>
    </row>
    <row r="63" spans="2:20" x14ac:dyDescent="0.2">
      <c r="L63" s="57"/>
      <c r="M63" s="54">
        <f>SUM(M55:M62)</f>
        <v>154</v>
      </c>
      <c r="N63" s="54"/>
      <c r="P63" s="56">
        <f t="shared" si="10"/>
        <v>1</v>
      </c>
      <c r="Q63" s="56"/>
    </row>
    <row r="65" spans="12:20" x14ac:dyDescent="0.2">
      <c r="L65" s="62" t="s">
        <v>165</v>
      </c>
      <c r="M65" s="66" t="s">
        <v>166</v>
      </c>
    </row>
    <row r="66" spans="12:20" x14ac:dyDescent="0.2">
      <c r="L66" s="1"/>
      <c r="M66" s="66" t="s">
        <v>171</v>
      </c>
    </row>
    <row r="68" spans="12:20" x14ac:dyDescent="0.2">
      <c r="M68" s="51" t="s">
        <v>3</v>
      </c>
      <c r="N68" s="51" t="s">
        <v>4</v>
      </c>
      <c r="O68" s="51" t="s">
        <v>5</v>
      </c>
      <c r="Q68" s="52"/>
      <c r="R68" s="51" t="s">
        <v>3</v>
      </c>
      <c r="S68" s="51" t="s">
        <v>4</v>
      </c>
      <c r="T68" s="51" t="s">
        <v>5</v>
      </c>
    </row>
    <row r="69" spans="12:20" x14ac:dyDescent="0.2">
      <c r="L69" s="53" t="s">
        <v>131</v>
      </c>
      <c r="M69" s="58">
        <v>3</v>
      </c>
      <c r="N69" s="58">
        <v>35</v>
      </c>
      <c r="O69" s="58">
        <v>70</v>
      </c>
      <c r="Q69" s="53" t="s">
        <v>163</v>
      </c>
      <c r="R69" s="58">
        <f>SUM(M69:M72)</f>
        <v>28</v>
      </c>
      <c r="S69" s="58">
        <f>SUM(N69:N72)</f>
        <v>108</v>
      </c>
      <c r="T69" s="58">
        <f t="shared" ref="T69" si="11">SUM(O69:O72)</f>
        <v>140</v>
      </c>
    </row>
    <row r="70" spans="12:20" x14ac:dyDescent="0.2">
      <c r="L70" s="53" t="s">
        <v>157</v>
      </c>
      <c r="M70" s="58">
        <v>8</v>
      </c>
      <c r="N70" s="58">
        <v>30</v>
      </c>
      <c r="O70" s="58">
        <v>38</v>
      </c>
      <c r="Q70" s="53" t="s">
        <v>164</v>
      </c>
      <c r="R70" s="58">
        <f>SUM(M69:M84)</f>
        <v>115</v>
      </c>
      <c r="S70" s="58">
        <f>SUM(N69:N84)</f>
        <v>146</v>
      </c>
      <c r="T70" s="58">
        <f>SUM(O69:O84)</f>
        <v>142</v>
      </c>
    </row>
    <row r="71" spans="12:20" x14ac:dyDescent="0.2">
      <c r="L71" s="53" t="s">
        <v>158</v>
      </c>
      <c r="M71" s="58">
        <v>3</v>
      </c>
      <c r="N71" s="58">
        <v>20</v>
      </c>
      <c r="O71" s="58">
        <v>20</v>
      </c>
    </row>
    <row r="72" spans="12:20" x14ac:dyDescent="0.2">
      <c r="L72" s="53" t="s">
        <v>159</v>
      </c>
      <c r="M72" s="58">
        <v>14</v>
      </c>
      <c r="N72" s="58">
        <v>23</v>
      </c>
      <c r="O72" s="58">
        <v>12</v>
      </c>
      <c r="Q72" s="52"/>
      <c r="R72" s="51" t="s">
        <v>3</v>
      </c>
      <c r="S72" s="51" t="s">
        <v>4</v>
      </c>
      <c r="T72" s="51" t="s">
        <v>5</v>
      </c>
    </row>
    <row r="73" spans="12:20" ht="12.75" customHeight="1" x14ac:dyDescent="0.2">
      <c r="L73" s="53" t="s">
        <v>130</v>
      </c>
      <c r="M73" s="58">
        <v>35</v>
      </c>
      <c r="N73" s="58">
        <v>14</v>
      </c>
      <c r="O73" s="58"/>
      <c r="Q73" s="53" t="s">
        <v>163</v>
      </c>
      <c r="R73" s="56">
        <f>R69/M$86</f>
        <v>0.18181818181818182</v>
      </c>
      <c r="S73" s="56">
        <f>S69/N$86</f>
        <v>0.70129870129870131</v>
      </c>
      <c r="T73" s="56">
        <f>T69/146</f>
        <v>0.95890410958904104</v>
      </c>
    </row>
    <row r="74" spans="12:20" x14ac:dyDescent="0.2">
      <c r="L74" s="53" t="s">
        <v>134</v>
      </c>
      <c r="M74" s="58">
        <v>23</v>
      </c>
      <c r="N74" s="58">
        <v>8</v>
      </c>
      <c r="O74" s="58"/>
      <c r="Q74" s="53" t="s">
        <v>164</v>
      </c>
      <c r="R74" s="56">
        <f>R70/M$86</f>
        <v>0.74675324675324672</v>
      </c>
      <c r="S74" s="56">
        <f>S70/N$86</f>
        <v>0.94805194805194803</v>
      </c>
      <c r="T74" s="56">
        <f>T70/146</f>
        <v>0.9726027397260274</v>
      </c>
    </row>
    <row r="75" spans="12:20" x14ac:dyDescent="0.2">
      <c r="L75" s="53" t="s">
        <v>132</v>
      </c>
      <c r="M75" s="58">
        <v>8</v>
      </c>
      <c r="N75" s="58">
        <v>0</v>
      </c>
      <c r="O75" s="58"/>
    </row>
    <row r="76" spans="12:20" x14ac:dyDescent="0.2">
      <c r="L76" s="53" t="s">
        <v>139</v>
      </c>
      <c r="M76" s="58">
        <v>4</v>
      </c>
      <c r="N76" s="58"/>
      <c r="O76" s="58"/>
    </row>
    <row r="77" spans="12:20" x14ac:dyDescent="0.2">
      <c r="L77" s="53" t="s">
        <v>140</v>
      </c>
      <c r="M77" s="58">
        <v>3</v>
      </c>
      <c r="N77" s="58"/>
      <c r="O77" s="58"/>
    </row>
    <row r="78" spans="12:20" x14ac:dyDescent="0.2">
      <c r="L78" s="53" t="s">
        <v>133</v>
      </c>
      <c r="M78" s="58"/>
      <c r="N78" s="58"/>
      <c r="O78" s="58">
        <v>2</v>
      </c>
    </row>
    <row r="79" spans="12:20" x14ac:dyDescent="0.2">
      <c r="L79" s="53" t="s">
        <v>141</v>
      </c>
      <c r="M79" s="58"/>
      <c r="N79" s="58">
        <v>11</v>
      </c>
      <c r="O79" s="58"/>
    </row>
    <row r="80" spans="12:20" x14ac:dyDescent="0.2">
      <c r="L80" s="53" t="s">
        <v>142</v>
      </c>
      <c r="M80" s="58"/>
      <c r="N80" s="58">
        <v>0</v>
      </c>
      <c r="O80" s="58"/>
    </row>
    <row r="81" spans="12:15" x14ac:dyDescent="0.2">
      <c r="L81" s="53" t="s">
        <v>143</v>
      </c>
      <c r="M81" s="58"/>
      <c r="N81" s="58">
        <v>0</v>
      </c>
      <c r="O81" s="58"/>
    </row>
    <row r="82" spans="12:15" x14ac:dyDescent="0.2">
      <c r="L82" s="53" t="s">
        <v>138</v>
      </c>
      <c r="M82" s="58">
        <v>11</v>
      </c>
      <c r="N82" s="58"/>
      <c r="O82" s="58"/>
    </row>
    <row r="83" spans="12:15" x14ac:dyDescent="0.2">
      <c r="L83" s="53" t="s">
        <v>136</v>
      </c>
      <c r="M83" s="58"/>
      <c r="N83" s="58"/>
      <c r="O83" s="58"/>
    </row>
    <row r="84" spans="12:15" x14ac:dyDescent="0.2">
      <c r="L84" s="53" t="s">
        <v>145</v>
      </c>
      <c r="M84" s="58">
        <v>3</v>
      </c>
      <c r="N84" s="58">
        <v>5</v>
      </c>
      <c r="O84" s="58"/>
    </row>
    <row r="85" spans="12:15" x14ac:dyDescent="0.2">
      <c r="L85" s="53" t="s">
        <v>160</v>
      </c>
      <c r="M85" s="58">
        <v>39</v>
      </c>
      <c r="N85" s="58">
        <v>8</v>
      </c>
      <c r="O85" s="58">
        <v>12</v>
      </c>
    </row>
    <row r="86" spans="12:15" x14ac:dyDescent="0.2">
      <c r="M86" s="58">
        <f>SUM(M69:M85)</f>
        <v>154</v>
      </c>
      <c r="N86" s="58">
        <f t="shared" ref="N86:O86" si="12">SUM(N69:N85)</f>
        <v>154</v>
      </c>
      <c r="O86" s="58">
        <f t="shared" si="12"/>
        <v>154</v>
      </c>
    </row>
    <row r="88" spans="12:15" x14ac:dyDescent="0.2">
      <c r="L88" s="62" t="s">
        <v>165</v>
      </c>
      <c r="M88" s="66" t="s">
        <v>167</v>
      </c>
    </row>
    <row r="89" spans="12:15" x14ac:dyDescent="0.2">
      <c r="L89" s="62"/>
      <c r="M89" s="66" t="s">
        <v>168</v>
      </c>
    </row>
    <row r="91" spans="12:15" x14ac:dyDescent="0.2">
      <c r="M91" s="51" t="s">
        <v>3</v>
      </c>
      <c r="N91" s="51" t="s">
        <v>4</v>
      </c>
      <c r="O91" s="51" t="s">
        <v>5</v>
      </c>
    </row>
    <row r="92" spans="12:15" x14ac:dyDescent="0.2">
      <c r="L92" s="53" t="s">
        <v>131</v>
      </c>
      <c r="M92" s="56">
        <f>M69/M$86</f>
        <v>1.948051948051948E-2</v>
      </c>
      <c r="N92" s="56">
        <f>N69/N$86</f>
        <v>0.22727272727272727</v>
      </c>
      <c r="O92" s="56">
        <f>O69/146</f>
        <v>0.47945205479452052</v>
      </c>
    </row>
    <row r="93" spans="12:15" x14ac:dyDescent="0.2">
      <c r="L93" s="53" t="s">
        <v>157</v>
      </c>
      <c r="M93" s="56">
        <f t="shared" ref="M93:N109" si="13">M70/M$86</f>
        <v>5.1948051948051951E-2</v>
      </c>
      <c r="N93" s="56">
        <f t="shared" si="13"/>
        <v>0.19480519480519481</v>
      </c>
      <c r="O93" s="56">
        <f t="shared" ref="O93:O95" si="14">O70/146</f>
        <v>0.26027397260273971</v>
      </c>
    </row>
    <row r="94" spans="12:15" x14ac:dyDescent="0.2">
      <c r="L94" s="53" t="s">
        <v>158</v>
      </c>
      <c r="M94" s="56">
        <f t="shared" si="13"/>
        <v>1.948051948051948E-2</v>
      </c>
      <c r="N94" s="56">
        <f t="shared" si="13"/>
        <v>0.12987012987012986</v>
      </c>
      <c r="O94" s="56">
        <f t="shared" si="14"/>
        <v>0.13698630136986301</v>
      </c>
    </row>
    <row r="95" spans="12:15" x14ac:dyDescent="0.2">
      <c r="L95" s="53" t="s">
        <v>159</v>
      </c>
      <c r="M95" s="56">
        <f t="shared" si="13"/>
        <v>9.0909090909090912E-2</v>
      </c>
      <c r="N95" s="56">
        <f t="shared" si="13"/>
        <v>0.14935064935064934</v>
      </c>
      <c r="O95" s="56">
        <f t="shared" si="14"/>
        <v>8.2191780821917804E-2</v>
      </c>
    </row>
    <row r="96" spans="12:15" x14ac:dyDescent="0.2">
      <c r="L96" s="53" t="s">
        <v>130</v>
      </c>
      <c r="M96" s="56">
        <f t="shared" si="13"/>
        <v>0.22727272727272727</v>
      </c>
      <c r="N96" s="56">
        <f t="shared" si="13"/>
        <v>9.0909090909090912E-2</v>
      </c>
      <c r="O96" s="56"/>
    </row>
    <row r="97" spans="12:15" ht="12.75" customHeight="1" x14ac:dyDescent="0.2">
      <c r="L97" s="53" t="s">
        <v>134</v>
      </c>
      <c r="M97" s="56">
        <f t="shared" si="13"/>
        <v>0.14935064935064934</v>
      </c>
      <c r="N97" s="56">
        <f t="shared" si="13"/>
        <v>5.1948051948051951E-2</v>
      </c>
      <c r="O97" s="56"/>
    </row>
    <row r="98" spans="12:15" x14ac:dyDescent="0.2">
      <c r="L98" s="53" t="s">
        <v>132</v>
      </c>
      <c r="M98" s="56">
        <f t="shared" si="13"/>
        <v>5.1948051948051951E-2</v>
      </c>
      <c r="N98" s="56"/>
      <c r="O98" s="56"/>
    </row>
    <row r="99" spans="12:15" x14ac:dyDescent="0.2">
      <c r="L99" s="53" t="s">
        <v>139</v>
      </c>
      <c r="M99" s="56">
        <f t="shared" si="13"/>
        <v>2.5974025974025976E-2</v>
      </c>
      <c r="N99" s="56"/>
      <c r="O99" s="56"/>
    </row>
    <row r="100" spans="12:15" x14ac:dyDescent="0.2">
      <c r="L100" s="53" t="s">
        <v>140</v>
      </c>
      <c r="M100" s="56">
        <f t="shared" si="13"/>
        <v>1.948051948051948E-2</v>
      </c>
      <c r="N100" s="56"/>
      <c r="O100" s="56"/>
    </row>
    <row r="101" spans="12:15" x14ac:dyDescent="0.2">
      <c r="L101" s="53" t="s">
        <v>133</v>
      </c>
      <c r="M101" s="56"/>
      <c r="N101" s="56"/>
      <c r="O101" s="56">
        <f>O78/146</f>
        <v>1.3698630136986301E-2</v>
      </c>
    </row>
    <row r="102" spans="12:15" x14ac:dyDescent="0.2">
      <c r="L102" s="53" t="s">
        <v>141</v>
      </c>
      <c r="M102" s="56"/>
      <c r="N102" s="56">
        <f t="shared" ref="N102" si="15">N79/N$86</f>
        <v>7.1428571428571425E-2</v>
      </c>
      <c r="O102" s="56"/>
    </row>
    <row r="103" spans="12:15" x14ac:dyDescent="0.2">
      <c r="L103" s="53" t="s">
        <v>142</v>
      </c>
      <c r="M103" s="56"/>
      <c r="N103" s="56"/>
      <c r="O103" s="56"/>
    </row>
    <row r="104" spans="12:15" x14ac:dyDescent="0.2">
      <c r="L104" s="53" t="s">
        <v>143</v>
      </c>
      <c r="M104" s="56"/>
      <c r="N104" s="56"/>
      <c r="O104" s="56"/>
    </row>
    <row r="105" spans="12:15" x14ac:dyDescent="0.2">
      <c r="L105" s="53" t="s">
        <v>138</v>
      </c>
      <c r="M105" s="56">
        <f t="shared" si="13"/>
        <v>7.1428571428571425E-2</v>
      </c>
      <c r="N105" s="56"/>
      <c r="O105" s="56"/>
    </row>
    <row r="106" spans="12:15" x14ac:dyDescent="0.2">
      <c r="L106" s="53" t="s">
        <v>136</v>
      </c>
      <c r="M106" s="56">
        <f t="shared" si="13"/>
        <v>0</v>
      </c>
      <c r="N106" s="56"/>
      <c r="O106" s="56"/>
    </row>
    <row r="107" spans="12:15" x14ac:dyDescent="0.2">
      <c r="L107" s="53" t="s">
        <v>145</v>
      </c>
      <c r="M107" s="56">
        <f t="shared" si="13"/>
        <v>1.948051948051948E-2</v>
      </c>
      <c r="N107" s="56">
        <f t="shared" si="13"/>
        <v>3.2467532467532464E-2</v>
      </c>
      <c r="O107" s="56">
        <f>O84/146</f>
        <v>0</v>
      </c>
    </row>
    <row r="108" spans="12:15" x14ac:dyDescent="0.2">
      <c r="L108" s="53" t="s">
        <v>144</v>
      </c>
      <c r="M108" s="56">
        <f t="shared" si="13"/>
        <v>0.25324675324675322</v>
      </c>
      <c r="N108" s="56">
        <f t="shared" si="13"/>
        <v>5.1948051948051951E-2</v>
      </c>
      <c r="O108" s="56">
        <f>4/146</f>
        <v>2.7397260273972601E-2</v>
      </c>
    </row>
    <row r="109" spans="12:15" x14ac:dyDescent="0.2">
      <c r="M109" s="56">
        <f t="shared" si="13"/>
        <v>1</v>
      </c>
      <c r="N109" s="56">
        <f t="shared" si="13"/>
        <v>1</v>
      </c>
      <c r="O109" s="56">
        <f>SUM(O92:O108)</f>
        <v>0.99999999999999989</v>
      </c>
    </row>
    <row r="111" spans="12:15" x14ac:dyDescent="0.2">
      <c r="L111" s="62" t="s">
        <v>162</v>
      </c>
      <c r="M111" s="66" t="s">
        <v>172</v>
      </c>
    </row>
    <row r="113" spans="11:13" x14ac:dyDescent="0.2">
      <c r="L113"/>
    </row>
    <row r="114" spans="11:13" x14ac:dyDescent="0.2">
      <c r="K114" s="72" t="s">
        <v>153</v>
      </c>
      <c r="L114" s="71" t="s">
        <v>169</v>
      </c>
      <c r="M114" s="66" t="s">
        <v>170</v>
      </c>
    </row>
    <row r="115" spans="11:13" x14ac:dyDescent="0.2">
      <c r="L115"/>
    </row>
    <row r="116" spans="11:13" x14ac:dyDescent="0.2">
      <c r="L116"/>
    </row>
    <row r="117" spans="11:13" x14ac:dyDescent="0.2">
      <c r="L117"/>
    </row>
    <row r="118" spans="11:13" x14ac:dyDescent="0.2">
      <c r="L118"/>
    </row>
    <row r="119" spans="11:13" x14ac:dyDescent="0.2">
      <c r="L119"/>
    </row>
    <row r="120" spans="11:13" x14ac:dyDescent="0.2">
      <c r="L120"/>
    </row>
    <row r="121" spans="11:13" x14ac:dyDescent="0.2">
      <c r="L121"/>
    </row>
    <row r="122" spans="11:13" x14ac:dyDescent="0.2">
      <c r="L122"/>
    </row>
    <row r="123" spans="11:13" x14ac:dyDescent="0.2">
      <c r="L123"/>
    </row>
    <row r="124" spans="11:13" x14ac:dyDescent="0.2">
      <c r="L124"/>
    </row>
    <row r="125" spans="11:13" x14ac:dyDescent="0.2">
      <c r="L125"/>
    </row>
    <row r="126" spans="11:13" x14ac:dyDescent="0.2">
      <c r="L126"/>
    </row>
    <row r="127" spans="11:13" x14ac:dyDescent="0.2">
      <c r="L127"/>
    </row>
    <row r="128" spans="11:13" x14ac:dyDescent="0.2">
      <c r="L128"/>
    </row>
    <row r="129" spans="12:12" x14ac:dyDescent="0.2">
      <c r="L129"/>
    </row>
    <row r="130" spans="12:12" x14ac:dyDescent="0.2">
      <c r="L130"/>
    </row>
    <row r="131" spans="12:12" x14ac:dyDescent="0.2">
      <c r="L131"/>
    </row>
    <row r="132" spans="12:12" x14ac:dyDescent="0.2">
      <c r="L132"/>
    </row>
    <row r="133" spans="12:12" x14ac:dyDescent="0.2">
      <c r="L133"/>
    </row>
    <row r="134" spans="12:12" ht="12.75" customHeight="1" x14ac:dyDescent="0.2">
      <c r="L134"/>
    </row>
    <row r="135" spans="12:12" x14ac:dyDescent="0.2">
      <c r="L135"/>
    </row>
    <row r="136" spans="12:12" x14ac:dyDescent="0.2">
      <c r="L136"/>
    </row>
    <row r="137" spans="12:12" x14ac:dyDescent="0.2">
      <c r="L137"/>
    </row>
    <row r="138" spans="12:12" x14ac:dyDescent="0.2">
      <c r="L138"/>
    </row>
    <row r="139" spans="12:12" x14ac:dyDescent="0.2">
      <c r="L139"/>
    </row>
    <row r="140" spans="12:12" x14ac:dyDescent="0.2">
      <c r="L140"/>
    </row>
    <row r="141" spans="12:12" x14ac:dyDescent="0.2">
      <c r="L141"/>
    </row>
    <row r="142" spans="12:12" x14ac:dyDescent="0.2">
      <c r="L142"/>
    </row>
    <row r="143" spans="12:12" x14ac:dyDescent="0.2">
      <c r="L143"/>
    </row>
    <row r="144" spans="12:12" x14ac:dyDescent="0.2">
      <c r="L144"/>
    </row>
    <row r="145" spans="3:22" x14ac:dyDescent="0.2">
      <c r="L145"/>
    </row>
    <row r="146" spans="3:22" x14ac:dyDescent="0.2">
      <c r="L146"/>
    </row>
    <row r="147" spans="3:22" x14ac:dyDescent="0.2">
      <c r="L147"/>
      <c r="P147" s="1"/>
    </row>
    <row r="148" spans="3:22" x14ac:dyDescent="0.2">
      <c r="L148"/>
      <c r="Q148" s="1"/>
      <c r="R148" s="1"/>
      <c r="S148" s="1"/>
      <c r="T148" s="1"/>
      <c r="U148" s="1"/>
    </row>
    <row r="149" spans="3:22" x14ac:dyDescent="0.2">
      <c r="K149" s="1"/>
      <c r="L149" s="1"/>
      <c r="M149" s="1"/>
      <c r="N149" s="1"/>
      <c r="O149" s="1"/>
    </row>
    <row r="150" spans="3:22" x14ac:dyDescent="0.2">
      <c r="L150"/>
      <c r="V150" s="1"/>
    </row>
    <row r="151" spans="3:22" s="1" customFormat="1" x14ac:dyDescent="0.2"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</row>
    <row r="152" spans="3:22" x14ac:dyDescent="0.2">
      <c r="L152"/>
    </row>
    <row r="153" spans="3:22" x14ac:dyDescent="0.2">
      <c r="L153"/>
    </row>
    <row r="154" spans="3:22" x14ac:dyDescent="0.2">
      <c r="L154"/>
    </row>
    <row r="155" spans="3:22" x14ac:dyDescent="0.2">
      <c r="L155"/>
    </row>
    <row r="156" spans="3:22" x14ac:dyDescent="0.2">
      <c r="L156"/>
    </row>
    <row r="157" spans="3:22" x14ac:dyDescent="0.2">
      <c r="L157"/>
    </row>
    <row r="158" spans="3:22" x14ac:dyDescent="0.2">
      <c r="L158"/>
    </row>
    <row r="159" spans="3:22" x14ac:dyDescent="0.2">
      <c r="L159"/>
    </row>
    <row r="160" spans="3:22" x14ac:dyDescent="0.2">
      <c r="L160"/>
    </row>
    <row r="161" spans="12:12" x14ac:dyDescent="0.2">
      <c r="L161"/>
    </row>
    <row r="162" spans="12:12" x14ac:dyDescent="0.2">
      <c r="L162"/>
    </row>
    <row r="163" spans="12:12" x14ac:dyDescent="0.2">
      <c r="L163"/>
    </row>
    <row r="164" spans="12:12" x14ac:dyDescent="0.2">
      <c r="L164"/>
    </row>
    <row r="165" spans="12:12" x14ac:dyDescent="0.2">
      <c r="L165"/>
    </row>
    <row r="166" spans="12:12" x14ac:dyDescent="0.2">
      <c r="L166"/>
    </row>
    <row r="167" spans="12:12" x14ac:dyDescent="0.2">
      <c r="L167"/>
    </row>
    <row r="168" spans="12:12" x14ac:dyDescent="0.2">
      <c r="L168"/>
    </row>
    <row r="169" spans="12:12" x14ac:dyDescent="0.2">
      <c r="L169"/>
    </row>
    <row r="170" spans="12:12" x14ac:dyDescent="0.2">
      <c r="L170"/>
    </row>
    <row r="171" spans="12:12" x14ac:dyDescent="0.2">
      <c r="L171"/>
    </row>
    <row r="172" spans="12:12" x14ac:dyDescent="0.2">
      <c r="L172"/>
    </row>
    <row r="173" spans="12:12" x14ac:dyDescent="0.2">
      <c r="L173"/>
    </row>
    <row r="174" spans="12:12" x14ac:dyDescent="0.2">
      <c r="L174"/>
    </row>
    <row r="175" spans="12:12" x14ac:dyDescent="0.2">
      <c r="L175"/>
    </row>
    <row r="176" spans="12:12" x14ac:dyDescent="0.2">
      <c r="L176"/>
    </row>
    <row r="177" spans="12:12" x14ac:dyDescent="0.2">
      <c r="L177"/>
    </row>
  </sheetData>
  <sortState xmlns:xlrd2="http://schemas.microsoft.com/office/spreadsheetml/2017/richdata2" ref="C6:J59">
    <sortCondition ref="G6:G59"/>
    <sortCondition ref="F6:F59"/>
    <sortCondition ref="E6:E59"/>
  </sortState>
  <mergeCells count="7">
    <mergeCell ref="C2:U2"/>
    <mergeCell ref="R4:T4"/>
    <mergeCell ref="C4:D4"/>
    <mergeCell ref="E4:G4"/>
    <mergeCell ref="H4:J4"/>
    <mergeCell ref="M4:N4"/>
    <mergeCell ref="O4:Q4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2C7E49-B048-45C9-96B8-C9ACC48841E6}">
  <dimension ref="A2:W507"/>
  <sheetViews>
    <sheetView workbookViewId="0">
      <pane xSplit="1" ySplit="3" topLeftCell="B4" activePane="bottomRight" state="frozen"/>
      <selection pane="topRight" activeCell="C1" sqref="C1"/>
      <selection pane="bottomLeft" activeCell="A4" sqref="A4"/>
      <selection pane="bottomRight" activeCell="I55" sqref="I55"/>
    </sheetView>
  </sheetViews>
  <sheetFormatPr defaultRowHeight="12.75" x14ac:dyDescent="0.2"/>
  <cols>
    <col min="1" max="1" width="5.7109375" style="1" customWidth="1"/>
    <col min="11" max="11" width="9.140625" style="52"/>
  </cols>
  <sheetData>
    <row r="2" spans="1:23" ht="18.75" x14ac:dyDescent="0.3">
      <c r="B2" s="132" t="s">
        <v>179</v>
      </c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4"/>
    </row>
    <row r="4" spans="1:23" x14ac:dyDescent="0.2">
      <c r="B4" s="135" t="s">
        <v>3</v>
      </c>
      <c r="C4" s="135"/>
      <c r="D4" s="135" t="s">
        <v>4</v>
      </c>
      <c r="E4" s="135"/>
      <c r="F4" s="135"/>
      <c r="G4" s="135" t="s">
        <v>5</v>
      </c>
      <c r="H4" s="135"/>
      <c r="I4" s="135"/>
      <c r="L4" s="135" t="s">
        <v>3</v>
      </c>
      <c r="M4" s="135"/>
      <c r="N4" s="135" t="s">
        <v>4</v>
      </c>
      <c r="O4" s="135"/>
      <c r="P4" s="135"/>
      <c r="Q4" s="135" t="s">
        <v>5</v>
      </c>
      <c r="R4" s="135"/>
      <c r="S4" s="135"/>
    </row>
    <row r="5" spans="1:23" x14ac:dyDescent="0.2">
      <c r="B5" s="60">
        <v>18</v>
      </c>
      <c r="C5" s="60">
        <v>19</v>
      </c>
      <c r="D5" s="60">
        <v>20</v>
      </c>
      <c r="E5" s="60">
        <v>21</v>
      </c>
      <c r="F5" s="60">
        <v>22</v>
      </c>
      <c r="G5" s="60">
        <v>23</v>
      </c>
      <c r="H5" s="60">
        <v>24</v>
      </c>
      <c r="I5" s="60">
        <v>25</v>
      </c>
      <c r="L5" s="51">
        <v>18</v>
      </c>
      <c r="M5" s="51">
        <v>19</v>
      </c>
      <c r="N5" s="51">
        <v>20</v>
      </c>
      <c r="O5" s="51">
        <v>21</v>
      </c>
      <c r="P5" s="51">
        <v>22</v>
      </c>
      <c r="Q5" s="51">
        <v>23</v>
      </c>
      <c r="R5" s="51">
        <v>24</v>
      </c>
      <c r="S5" s="51">
        <v>25</v>
      </c>
    </row>
    <row r="6" spans="1:23" x14ac:dyDescent="0.2">
      <c r="A6" s="1">
        <v>1</v>
      </c>
      <c r="B6" s="92"/>
      <c r="C6" s="92" t="s">
        <v>134</v>
      </c>
      <c r="D6" s="92" t="s">
        <v>157</v>
      </c>
      <c r="E6" s="92"/>
      <c r="F6" s="92" t="s">
        <v>130</v>
      </c>
      <c r="G6" s="92" t="s">
        <v>131</v>
      </c>
      <c r="H6" s="92" t="s">
        <v>157</v>
      </c>
      <c r="I6" s="92" t="s">
        <v>158</v>
      </c>
      <c r="K6" s="53" t="s">
        <v>131</v>
      </c>
      <c r="L6" s="55"/>
      <c r="M6" s="55"/>
      <c r="N6" s="55">
        <v>3</v>
      </c>
      <c r="O6" s="55">
        <v>4</v>
      </c>
      <c r="P6" s="55">
        <v>4</v>
      </c>
      <c r="Q6" s="55">
        <v>8</v>
      </c>
      <c r="R6" s="55">
        <v>9</v>
      </c>
      <c r="S6" s="55">
        <v>13</v>
      </c>
      <c r="T6" s="54">
        <f t="shared" ref="T6:T24" si="0">SUM(L6:S6)</f>
        <v>41</v>
      </c>
      <c r="W6" s="92"/>
    </row>
    <row r="7" spans="1:23" x14ac:dyDescent="0.2">
      <c r="A7" s="1">
        <v>2</v>
      </c>
      <c r="B7" s="92" t="s">
        <v>130</v>
      </c>
      <c r="C7" s="92" t="s">
        <v>159</v>
      </c>
      <c r="D7" s="92" t="s">
        <v>158</v>
      </c>
      <c r="E7" s="92" t="s">
        <v>134</v>
      </c>
      <c r="F7" s="92" t="s">
        <v>159</v>
      </c>
      <c r="G7" s="92" t="s">
        <v>157</v>
      </c>
      <c r="H7" s="92" t="s">
        <v>157</v>
      </c>
      <c r="I7" s="92" t="s">
        <v>157</v>
      </c>
      <c r="K7" s="53" t="s">
        <v>157</v>
      </c>
      <c r="L7" s="55"/>
      <c r="M7" s="55"/>
      <c r="N7" s="55">
        <v>2</v>
      </c>
      <c r="O7" s="55">
        <v>3</v>
      </c>
      <c r="P7" s="55">
        <v>8</v>
      </c>
      <c r="Q7" s="55">
        <v>12</v>
      </c>
      <c r="R7" s="55">
        <v>13</v>
      </c>
      <c r="S7" s="55">
        <v>10</v>
      </c>
      <c r="T7" s="54">
        <f t="shared" si="0"/>
        <v>48</v>
      </c>
      <c r="W7" s="92"/>
    </row>
    <row r="8" spans="1:23" x14ac:dyDescent="0.2">
      <c r="A8" s="1">
        <v>3</v>
      </c>
      <c r="B8" s="92" t="s">
        <v>130</v>
      </c>
      <c r="C8" s="92" t="s">
        <v>159</v>
      </c>
      <c r="D8" s="92" t="s">
        <v>134</v>
      </c>
      <c r="E8" s="92" t="s">
        <v>159</v>
      </c>
      <c r="F8" s="92" t="s">
        <v>157</v>
      </c>
      <c r="G8" s="92" t="s">
        <v>157</v>
      </c>
      <c r="H8" s="92" t="s">
        <v>131</v>
      </c>
      <c r="I8" s="92" t="s">
        <v>157</v>
      </c>
      <c r="K8" s="53" t="s">
        <v>158</v>
      </c>
      <c r="L8" s="54"/>
      <c r="M8" s="54">
        <v>3</v>
      </c>
      <c r="N8" s="54">
        <v>2</v>
      </c>
      <c r="O8" s="54">
        <v>3</v>
      </c>
      <c r="P8" s="54">
        <v>5</v>
      </c>
      <c r="Q8" s="54">
        <v>3</v>
      </c>
      <c r="R8" s="54">
        <v>4</v>
      </c>
      <c r="S8" s="54">
        <v>2</v>
      </c>
      <c r="T8" s="54">
        <f t="shared" si="0"/>
        <v>22</v>
      </c>
      <c r="W8" s="92"/>
    </row>
    <row r="9" spans="1:23" x14ac:dyDescent="0.2">
      <c r="A9" s="1">
        <v>4</v>
      </c>
      <c r="B9" s="92" t="s">
        <v>134</v>
      </c>
      <c r="C9" s="92" t="s">
        <v>130</v>
      </c>
      <c r="D9" s="92" t="s">
        <v>130</v>
      </c>
      <c r="E9" s="92" t="s">
        <v>158</v>
      </c>
      <c r="F9" s="92" t="s">
        <v>158</v>
      </c>
      <c r="G9" s="92" t="s">
        <v>157</v>
      </c>
      <c r="H9" s="92" t="s">
        <v>158</v>
      </c>
      <c r="I9" s="92" t="s">
        <v>157</v>
      </c>
      <c r="K9" s="53" t="s">
        <v>159</v>
      </c>
      <c r="L9" s="54"/>
      <c r="M9" s="54">
        <v>3</v>
      </c>
      <c r="N9" s="54">
        <v>9</v>
      </c>
      <c r="O9" s="54">
        <v>8</v>
      </c>
      <c r="P9" s="54">
        <v>8</v>
      </c>
      <c r="Q9" s="54">
        <v>5</v>
      </c>
      <c r="R9" s="54">
        <v>3</v>
      </c>
      <c r="S9" s="54">
        <v>3</v>
      </c>
      <c r="T9" s="54">
        <f t="shared" si="0"/>
        <v>39</v>
      </c>
      <c r="W9" s="92"/>
    </row>
    <row r="10" spans="1:23" x14ac:dyDescent="0.2">
      <c r="A10" s="1">
        <v>5</v>
      </c>
      <c r="B10" s="92" t="s">
        <v>130</v>
      </c>
      <c r="C10" s="92" t="s">
        <v>130</v>
      </c>
      <c r="D10" s="92" t="s">
        <v>130</v>
      </c>
      <c r="E10" s="92" t="s">
        <v>159</v>
      </c>
      <c r="F10" s="92" t="s">
        <v>131</v>
      </c>
      <c r="G10" s="92" t="s">
        <v>131</v>
      </c>
      <c r="H10" s="92" t="s">
        <v>131</v>
      </c>
      <c r="I10" s="92"/>
      <c r="K10" s="53" t="s">
        <v>130</v>
      </c>
      <c r="L10" s="54">
        <v>10</v>
      </c>
      <c r="M10" s="54">
        <v>14</v>
      </c>
      <c r="N10" s="54">
        <v>5</v>
      </c>
      <c r="O10" s="54">
        <v>4</v>
      </c>
      <c r="P10" s="54">
        <v>2</v>
      </c>
      <c r="Q10" s="54"/>
      <c r="R10" s="54"/>
      <c r="S10" s="54"/>
      <c r="T10" s="54">
        <f t="shared" si="0"/>
        <v>35</v>
      </c>
      <c r="W10" s="92"/>
    </row>
    <row r="11" spans="1:23" x14ac:dyDescent="0.2">
      <c r="A11" s="1">
        <v>6</v>
      </c>
      <c r="B11" s="92" t="s">
        <v>130</v>
      </c>
      <c r="C11" s="92" t="s">
        <v>158</v>
      </c>
      <c r="D11" s="92" t="s">
        <v>159</v>
      </c>
      <c r="E11" s="92" t="s">
        <v>131</v>
      </c>
      <c r="F11" s="92" t="s">
        <v>157</v>
      </c>
      <c r="G11" s="92" t="s">
        <v>157</v>
      </c>
      <c r="H11" s="92" t="s">
        <v>157</v>
      </c>
      <c r="I11" s="92" t="s">
        <v>158</v>
      </c>
      <c r="K11" s="53" t="s">
        <v>134</v>
      </c>
      <c r="L11" s="54">
        <v>5</v>
      </c>
      <c r="M11" s="54">
        <v>2</v>
      </c>
      <c r="N11" s="54">
        <v>2</v>
      </c>
      <c r="O11" s="54">
        <v>3</v>
      </c>
      <c r="P11" s="54"/>
      <c r="Q11" s="54"/>
      <c r="R11" s="54"/>
      <c r="S11" s="54"/>
      <c r="T11" s="54">
        <f t="shared" si="0"/>
        <v>12</v>
      </c>
      <c r="W11" s="92"/>
    </row>
    <row r="12" spans="1:23" x14ac:dyDescent="0.2">
      <c r="A12" s="1">
        <v>7</v>
      </c>
      <c r="B12" s="92" t="s">
        <v>130</v>
      </c>
      <c r="C12" s="92" t="s">
        <v>130</v>
      </c>
      <c r="D12" s="92" t="s">
        <v>130</v>
      </c>
      <c r="E12" s="92" t="s">
        <v>159</v>
      </c>
      <c r="F12" s="92" t="s">
        <v>158</v>
      </c>
      <c r="G12" s="92" t="s">
        <v>131</v>
      </c>
      <c r="H12" s="92" t="s">
        <v>131</v>
      </c>
      <c r="I12" s="92" t="s">
        <v>131</v>
      </c>
      <c r="K12" s="53" t="s">
        <v>132</v>
      </c>
      <c r="L12" s="54"/>
      <c r="M12" s="54">
        <v>3</v>
      </c>
      <c r="N12" s="54">
        <v>2</v>
      </c>
      <c r="O12" s="54"/>
      <c r="P12" s="54"/>
      <c r="Q12" s="54"/>
      <c r="R12" s="54"/>
      <c r="S12" s="54"/>
      <c r="T12" s="54">
        <f t="shared" si="0"/>
        <v>5</v>
      </c>
      <c r="W12" s="92"/>
    </row>
    <row r="13" spans="1:23" x14ac:dyDescent="0.2">
      <c r="A13" s="1">
        <v>8</v>
      </c>
      <c r="B13" s="92" t="s">
        <v>130</v>
      </c>
      <c r="C13" s="92" t="s">
        <v>158</v>
      </c>
      <c r="D13" s="92" t="s">
        <v>131</v>
      </c>
      <c r="E13" s="92" t="s">
        <v>131</v>
      </c>
      <c r="F13" s="92" t="s">
        <v>131</v>
      </c>
      <c r="G13" s="92" t="s">
        <v>131</v>
      </c>
      <c r="H13" s="92" t="s">
        <v>131</v>
      </c>
      <c r="I13" s="92" t="s">
        <v>131</v>
      </c>
      <c r="K13" s="53" t="s">
        <v>139</v>
      </c>
      <c r="L13" s="54">
        <v>3</v>
      </c>
      <c r="M13" s="54">
        <v>1</v>
      </c>
      <c r="N13" s="54"/>
      <c r="O13" s="54"/>
      <c r="P13" s="54"/>
      <c r="Q13" s="54"/>
      <c r="R13" s="54"/>
      <c r="S13" s="54"/>
      <c r="T13" s="54">
        <f t="shared" si="0"/>
        <v>4</v>
      </c>
      <c r="W13" s="92"/>
    </row>
    <row r="14" spans="1:23" x14ac:dyDescent="0.2">
      <c r="A14" s="1">
        <v>9</v>
      </c>
      <c r="B14" s="92" t="s">
        <v>134</v>
      </c>
      <c r="C14" s="92" t="s">
        <v>130</v>
      </c>
      <c r="D14" s="92" t="s">
        <v>159</v>
      </c>
      <c r="E14" s="92" t="s">
        <v>130</v>
      </c>
      <c r="F14" s="92" t="s">
        <v>159</v>
      </c>
      <c r="G14" s="92" t="s">
        <v>159</v>
      </c>
      <c r="H14" s="92" t="s">
        <v>157</v>
      </c>
      <c r="I14" s="92" t="s">
        <v>131</v>
      </c>
      <c r="K14" s="53" t="s">
        <v>140</v>
      </c>
      <c r="L14" s="54">
        <v>1</v>
      </c>
      <c r="M14" s="54"/>
      <c r="N14" s="54"/>
      <c r="O14" s="54"/>
      <c r="P14" s="54"/>
      <c r="Q14" s="54"/>
      <c r="R14" s="54"/>
      <c r="S14" s="54"/>
      <c r="T14" s="54">
        <f t="shared" si="0"/>
        <v>1</v>
      </c>
      <c r="W14" s="92"/>
    </row>
    <row r="15" spans="1:23" x14ac:dyDescent="0.2">
      <c r="A15" s="1">
        <v>10</v>
      </c>
      <c r="B15" s="92"/>
      <c r="C15" s="92" t="s">
        <v>130</v>
      </c>
      <c r="D15" s="92" t="s">
        <v>159</v>
      </c>
      <c r="E15" s="92" t="s">
        <v>157</v>
      </c>
      <c r="F15" s="92" t="s">
        <v>157</v>
      </c>
      <c r="G15" s="92" t="s">
        <v>131</v>
      </c>
      <c r="H15" s="92" t="s">
        <v>157</v>
      </c>
      <c r="I15" s="92" t="s">
        <v>157</v>
      </c>
      <c r="K15" s="53" t="s">
        <v>133</v>
      </c>
      <c r="L15" s="54"/>
      <c r="M15" s="54"/>
      <c r="N15" s="54"/>
      <c r="O15" s="54"/>
      <c r="P15" s="54"/>
      <c r="Q15" s="54">
        <v>2</v>
      </c>
      <c r="R15" s="54">
        <v>1</v>
      </c>
      <c r="S15" s="54"/>
      <c r="T15" s="54">
        <f t="shared" si="0"/>
        <v>3</v>
      </c>
      <c r="W15" s="92"/>
    </row>
    <row r="16" spans="1:23" x14ac:dyDescent="0.2">
      <c r="A16" s="1">
        <v>11</v>
      </c>
      <c r="B16" s="92" t="s">
        <v>139</v>
      </c>
      <c r="C16" s="92" t="s">
        <v>130</v>
      </c>
      <c r="D16" s="92" t="s">
        <v>132</v>
      </c>
      <c r="E16" s="92" t="s">
        <v>159</v>
      </c>
      <c r="F16" s="92" t="s">
        <v>159</v>
      </c>
      <c r="G16" s="92" t="s">
        <v>159</v>
      </c>
      <c r="H16" s="92"/>
      <c r="I16" s="92" t="s">
        <v>159</v>
      </c>
      <c r="K16" s="53" t="s">
        <v>141</v>
      </c>
      <c r="L16" s="54"/>
      <c r="M16" s="54"/>
      <c r="N16" s="54"/>
      <c r="O16" s="54"/>
      <c r="P16" s="54">
        <v>3</v>
      </c>
      <c r="Q16" s="54"/>
      <c r="R16" s="54"/>
      <c r="S16" s="54"/>
      <c r="T16" s="54">
        <f t="shared" si="0"/>
        <v>3</v>
      </c>
      <c r="W16" s="92"/>
    </row>
    <row r="17" spans="1:23" x14ac:dyDescent="0.2">
      <c r="A17" s="1">
        <v>12</v>
      </c>
      <c r="B17" s="92" t="s">
        <v>139</v>
      </c>
      <c r="C17" s="92" t="s">
        <v>130</v>
      </c>
      <c r="D17" s="92" t="s">
        <v>159</v>
      </c>
      <c r="E17" s="92" t="s">
        <v>158</v>
      </c>
      <c r="F17" s="92" t="s">
        <v>157</v>
      </c>
      <c r="G17" s="92" t="s">
        <v>158</v>
      </c>
      <c r="H17" s="92" t="s">
        <v>157</v>
      </c>
      <c r="I17" s="92" t="s">
        <v>157</v>
      </c>
      <c r="K17" s="53" t="s">
        <v>142</v>
      </c>
      <c r="L17" s="54"/>
      <c r="M17" s="54"/>
      <c r="N17" s="54"/>
      <c r="O17" s="54">
        <v>3</v>
      </c>
      <c r="P17" s="54"/>
      <c r="Q17" s="54"/>
      <c r="R17" s="54"/>
      <c r="S17" s="54"/>
      <c r="T17" s="54">
        <f t="shared" si="0"/>
        <v>3</v>
      </c>
      <c r="W17" s="92"/>
    </row>
    <row r="18" spans="1:23" x14ac:dyDescent="0.2">
      <c r="A18" s="1">
        <v>13</v>
      </c>
      <c r="B18" s="92" t="s">
        <v>134</v>
      </c>
      <c r="C18" s="92" t="s">
        <v>134</v>
      </c>
      <c r="D18" s="92" t="s">
        <v>159</v>
      </c>
      <c r="E18" s="92" t="s">
        <v>159</v>
      </c>
      <c r="F18" s="92"/>
      <c r="G18" s="92"/>
      <c r="H18" s="92"/>
      <c r="I18" s="92"/>
      <c r="K18" s="53" t="s">
        <v>143</v>
      </c>
      <c r="L18" s="54"/>
      <c r="M18" s="54"/>
      <c r="N18" s="54"/>
      <c r="O18" s="54"/>
      <c r="P18" s="54"/>
      <c r="Q18" s="54"/>
      <c r="R18" s="54"/>
      <c r="S18" s="54"/>
      <c r="T18" s="54">
        <f t="shared" si="0"/>
        <v>0</v>
      </c>
      <c r="W18" s="92"/>
    </row>
    <row r="19" spans="1:23" x14ac:dyDescent="0.2">
      <c r="A19" s="1">
        <v>14</v>
      </c>
      <c r="B19" s="92"/>
      <c r="C19" s="92"/>
      <c r="D19" s="92"/>
      <c r="E19" s="92" t="s">
        <v>130</v>
      </c>
      <c r="F19" s="92" t="s">
        <v>159</v>
      </c>
      <c r="G19" s="92" t="s">
        <v>157</v>
      </c>
      <c r="H19" s="92" t="s">
        <v>158</v>
      </c>
      <c r="I19" s="92" t="s">
        <v>159</v>
      </c>
      <c r="K19" s="53" t="s">
        <v>138</v>
      </c>
      <c r="L19" s="54"/>
      <c r="M19" s="54">
        <v>2</v>
      </c>
      <c r="N19" s="54"/>
      <c r="O19" s="54"/>
      <c r="P19" s="54"/>
      <c r="Q19" s="54"/>
      <c r="R19" s="54"/>
      <c r="S19" s="54"/>
      <c r="T19" s="54">
        <f t="shared" si="0"/>
        <v>2</v>
      </c>
      <c r="W19" s="92"/>
    </row>
    <row r="20" spans="1:23" x14ac:dyDescent="0.2">
      <c r="A20" s="1">
        <v>15</v>
      </c>
      <c r="B20" s="92" t="s">
        <v>136</v>
      </c>
      <c r="C20" s="92" t="s">
        <v>139</v>
      </c>
      <c r="D20" s="92" t="s">
        <v>159</v>
      </c>
      <c r="E20" s="92" t="s">
        <v>157</v>
      </c>
      <c r="F20" s="92" t="s">
        <v>158</v>
      </c>
      <c r="G20" s="92" t="s">
        <v>131</v>
      </c>
      <c r="H20" s="92" t="s">
        <v>131</v>
      </c>
      <c r="I20" s="92" t="s">
        <v>157</v>
      </c>
      <c r="K20" s="53" t="s">
        <v>136</v>
      </c>
      <c r="L20" s="54">
        <v>1</v>
      </c>
      <c r="M20" s="54"/>
      <c r="N20" s="54"/>
      <c r="O20" s="54"/>
      <c r="P20" s="54"/>
      <c r="Q20" s="54"/>
      <c r="R20" s="54"/>
      <c r="S20" s="54"/>
      <c r="T20" s="54">
        <f t="shared" si="0"/>
        <v>1</v>
      </c>
      <c r="W20" s="92"/>
    </row>
    <row r="21" spans="1:23" x14ac:dyDescent="0.2">
      <c r="A21" s="1">
        <v>16</v>
      </c>
      <c r="B21" s="92"/>
      <c r="C21" s="92" t="s">
        <v>138</v>
      </c>
      <c r="D21" s="92" t="s">
        <v>137</v>
      </c>
      <c r="E21" s="92" t="s">
        <v>142</v>
      </c>
      <c r="F21" s="92" t="s">
        <v>159</v>
      </c>
      <c r="G21" s="92" t="s">
        <v>157</v>
      </c>
      <c r="H21" s="92" t="s">
        <v>159</v>
      </c>
      <c r="I21" s="92" t="s">
        <v>157</v>
      </c>
      <c r="K21" s="53" t="s">
        <v>135</v>
      </c>
      <c r="L21" s="54"/>
      <c r="M21" s="54"/>
      <c r="N21" s="54"/>
      <c r="O21" s="54"/>
      <c r="P21" s="54"/>
      <c r="Q21" s="54"/>
      <c r="R21" s="54"/>
      <c r="S21" s="54">
        <v>1</v>
      </c>
      <c r="T21" s="54">
        <f t="shared" si="0"/>
        <v>1</v>
      </c>
      <c r="W21" s="92"/>
    </row>
    <row r="22" spans="1:23" x14ac:dyDescent="0.2">
      <c r="A22" s="1">
        <v>17</v>
      </c>
      <c r="B22" s="92" t="s">
        <v>134</v>
      </c>
      <c r="C22" s="92" t="s">
        <v>130</v>
      </c>
      <c r="D22" s="92" t="s">
        <v>159</v>
      </c>
      <c r="E22" s="92" t="s">
        <v>158</v>
      </c>
      <c r="F22" s="92" t="s">
        <v>157</v>
      </c>
      <c r="G22" s="92" t="s">
        <v>131</v>
      </c>
      <c r="H22" s="92" t="s">
        <v>157</v>
      </c>
      <c r="I22" s="92" t="s">
        <v>131</v>
      </c>
      <c r="K22" s="53" t="s">
        <v>137</v>
      </c>
      <c r="L22" s="54"/>
      <c r="M22" s="54">
        <v>1</v>
      </c>
      <c r="N22" s="54">
        <v>4</v>
      </c>
      <c r="O22" s="54"/>
      <c r="P22" s="54"/>
      <c r="Q22" s="54"/>
      <c r="R22" s="54"/>
      <c r="S22" s="54"/>
      <c r="T22" s="54">
        <f t="shared" si="0"/>
        <v>5</v>
      </c>
      <c r="W22" s="92"/>
    </row>
    <row r="23" spans="1:23" x14ac:dyDescent="0.2">
      <c r="A23" s="1">
        <v>18</v>
      </c>
      <c r="B23" s="92"/>
      <c r="C23" s="92" t="s">
        <v>132</v>
      </c>
      <c r="D23" s="92" t="s">
        <v>130</v>
      </c>
      <c r="E23" s="92" t="s">
        <v>159</v>
      </c>
      <c r="F23" s="92" t="s">
        <v>158</v>
      </c>
      <c r="G23" s="92" t="s">
        <v>157</v>
      </c>
      <c r="H23" s="92" t="s">
        <v>159</v>
      </c>
      <c r="I23" s="92" t="s">
        <v>157</v>
      </c>
      <c r="K23" s="53" t="s">
        <v>160</v>
      </c>
      <c r="L23" s="54">
        <v>12</v>
      </c>
      <c r="M23" s="54">
        <v>3</v>
      </c>
      <c r="N23" s="54">
        <v>3</v>
      </c>
      <c r="O23" s="54">
        <v>4</v>
      </c>
      <c r="P23" s="54">
        <v>2</v>
      </c>
      <c r="Q23" s="54">
        <v>2</v>
      </c>
      <c r="R23" s="54">
        <v>2</v>
      </c>
      <c r="S23" s="54">
        <v>2</v>
      </c>
      <c r="T23" s="54">
        <f t="shared" si="0"/>
        <v>30</v>
      </c>
      <c r="W23" s="92"/>
    </row>
    <row r="24" spans="1:23" x14ac:dyDescent="0.2">
      <c r="A24" s="1">
        <v>19</v>
      </c>
      <c r="B24" s="92"/>
      <c r="C24" s="92" t="s">
        <v>130</v>
      </c>
      <c r="D24" s="92" t="s">
        <v>157</v>
      </c>
      <c r="E24" s="92" t="s">
        <v>130</v>
      </c>
      <c r="F24" s="92" t="s">
        <v>159</v>
      </c>
      <c r="G24" s="92" t="s">
        <v>158</v>
      </c>
      <c r="H24" s="92" t="s">
        <v>157</v>
      </c>
      <c r="I24" s="92" t="s">
        <v>131</v>
      </c>
      <c r="K24" s="53" t="s">
        <v>161</v>
      </c>
      <c r="L24" s="54"/>
      <c r="M24" s="54"/>
      <c r="N24" s="54"/>
      <c r="O24" s="54"/>
      <c r="P24" s="54"/>
      <c r="Q24" s="54"/>
      <c r="R24" s="54"/>
      <c r="S24" s="54">
        <v>1</v>
      </c>
      <c r="T24" s="54">
        <f t="shared" si="0"/>
        <v>1</v>
      </c>
      <c r="W24" s="92"/>
    </row>
    <row r="25" spans="1:23" x14ac:dyDescent="0.2">
      <c r="A25" s="1">
        <v>20</v>
      </c>
      <c r="B25" s="92"/>
      <c r="C25" s="92" t="s">
        <v>138</v>
      </c>
      <c r="D25" s="92" t="s">
        <v>137</v>
      </c>
      <c r="E25" s="92" t="s">
        <v>142</v>
      </c>
      <c r="F25" s="92" t="s">
        <v>158</v>
      </c>
      <c r="G25" s="92" t="s">
        <v>157</v>
      </c>
      <c r="H25" s="92" t="s">
        <v>157</v>
      </c>
      <c r="I25" s="92" t="s">
        <v>157</v>
      </c>
      <c r="L25" s="54">
        <f t="shared" ref="L25:T25" si="1">SUM(L6:L24)</f>
        <v>32</v>
      </c>
      <c r="M25" s="54">
        <f t="shared" si="1"/>
        <v>32</v>
      </c>
      <c r="N25" s="54">
        <f t="shared" si="1"/>
        <v>32</v>
      </c>
      <c r="O25" s="54">
        <f t="shared" si="1"/>
        <v>32</v>
      </c>
      <c r="P25" s="54">
        <f t="shared" si="1"/>
        <v>32</v>
      </c>
      <c r="Q25" s="54">
        <f t="shared" si="1"/>
        <v>32</v>
      </c>
      <c r="R25" s="54">
        <f t="shared" si="1"/>
        <v>32</v>
      </c>
      <c r="S25" s="54">
        <f t="shared" si="1"/>
        <v>32</v>
      </c>
      <c r="T25" s="54">
        <f t="shared" si="1"/>
        <v>256</v>
      </c>
      <c r="W25" s="92"/>
    </row>
    <row r="26" spans="1:23" x14ac:dyDescent="0.2">
      <c r="A26" s="1">
        <v>21</v>
      </c>
      <c r="B26" s="92"/>
      <c r="C26" s="92"/>
      <c r="D26" s="92" t="s">
        <v>137</v>
      </c>
      <c r="E26" s="92" t="s">
        <v>142</v>
      </c>
      <c r="F26" s="92" t="s">
        <v>130</v>
      </c>
      <c r="G26" s="92" t="s">
        <v>157</v>
      </c>
      <c r="H26" s="92" t="s">
        <v>131</v>
      </c>
      <c r="I26" s="92" t="s">
        <v>131</v>
      </c>
      <c r="W26" s="92"/>
    </row>
    <row r="27" spans="1:23" x14ac:dyDescent="0.2">
      <c r="A27" s="1">
        <v>22</v>
      </c>
      <c r="B27" s="92" t="s">
        <v>139</v>
      </c>
      <c r="C27" s="92" t="s">
        <v>130</v>
      </c>
      <c r="D27" s="92" t="s">
        <v>130</v>
      </c>
      <c r="E27" s="92" t="s">
        <v>134</v>
      </c>
      <c r="F27" s="92" t="s">
        <v>157</v>
      </c>
      <c r="G27" s="92" t="s">
        <v>131</v>
      </c>
      <c r="H27" s="92" t="s">
        <v>131</v>
      </c>
      <c r="I27" s="92" t="s">
        <v>131</v>
      </c>
      <c r="K27" s="62" t="s">
        <v>162</v>
      </c>
      <c r="L27" s="66" t="s">
        <v>180</v>
      </c>
      <c r="W27" s="92"/>
    </row>
    <row r="28" spans="1:23" x14ac:dyDescent="0.2">
      <c r="A28" s="1">
        <v>23</v>
      </c>
      <c r="B28" s="92" t="s">
        <v>140</v>
      </c>
      <c r="C28" s="92" t="s">
        <v>159</v>
      </c>
      <c r="D28" s="92" t="s">
        <v>159</v>
      </c>
      <c r="E28" s="92" t="s">
        <v>159</v>
      </c>
      <c r="F28" s="92" t="s">
        <v>157</v>
      </c>
      <c r="G28" s="92" t="s">
        <v>159</v>
      </c>
      <c r="H28" s="92" t="s">
        <v>157</v>
      </c>
      <c r="I28" s="92" t="s">
        <v>131</v>
      </c>
      <c r="K28" s="62"/>
      <c r="L28" s="66"/>
      <c r="W28" s="92"/>
    </row>
    <row r="29" spans="1:23" x14ac:dyDescent="0.2">
      <c r="A29" s="1">
        <v>24</v>
      </c>
      <c r="B29" s="92" t="s">
        <v>134</v>
      </c>
      <c r="C29" s="92" t="s">
        <v>130</v>
      </c>
      <c r="D29" s="92" t="s">
        <v>158</v>
      </c>
      <c r="E29" s="92" t="s">
        <v>131</v>
      </c>
      <c r="F29" s="92" t="s">
        <v>131</v>
      </c>
      <c r="G29" s="92" t="s">
        <v>157</v>
      </c>
      <c r="H29" s="92" t="s">
        <v>131</v>
      </c>
      <c r="I29" s="92" t="s">
        <v>131</v>
      </c>
      <c r="L29" s="51">
        <v>18</v>
      </c>
      <c r="M29" s="51">
        <v>19</v>
      </c>
      <c r="N29" s="51">
        <v>20</v>
      </c>
      <c r="O29" s="51">
        <v>21</v>
      </c>
      <c r="P29" s="51">
        <v>22</v>
      </c>
      <c r="Q29" s="51">
        <v>23</v>
      </c>
      <c r="R29" s="51">
        <v>24</v>
      </c>
      <c r="S29" s="51">
        <v>25</v>
      </c>
      <c r="W29" s="92"/>
    </row>
    <row r="30" spans="1:23" x14ac:dyDescent="0.2">
      <c r="A30" s="1">
        <v>25</v>
      </c>
      <c r="B30" s="92" t="s">
        <v>130</v>
      </c>
      <c r="C30" s="92" t="s">
        <v>130</v>
      </c>
      <c r="D30" s="92"/>
      <c r="E30" s="92" t="s">
        <v>131</v>
      </c>
      <c r="F30" s="92" t="s">
        <v>131</v>
      </c>
      <c r="G30" s="92"/>
      <c r="H30" s="92" t="s">
        <v>131</v>
      </c>
      <c r="I30" s="92" t="s">
        <v>158</v>
      </c>
      <c r="J30" s="92"/>
      <c r="K30" s="53" t="s">
        <v>155</v>
      </c>
      <c r="L30" s="58">
        <f t="shared" ref="L30:S30" si="2">SUM(L6:L9)</f>
        <v>0</v>
      </c>
      <c r="M30" s="58">
        <f t="shared" si="2"/>
        <v>6</v>
      </c>
      <c r="N30" s="58">
        <f t="shared" si="2"/>
        <v>16</v>
      </c>
      <c r="O30" s="58">
        <f t="shared" si="2"/>
        <v>18</v>
      </c>
      <c r="P30" s="58">
        <f t="shared" si="2"/>
        <v>25</v>
      </c>
      <c r="Q30" s="58">
        <f t="shared" si="2"/>
        <v>28</v>
      </c>
      <c r="R30" s="58">
        <f t="shared" si="2"/>
        <v>29</v>
      </c>
      <c r="S30" s="58">
        <f t="shared" si="2"/>
        <v>28</v>
      </c>
      <c r="V30" s="92"/>
    </row>
    <row r="31" spans="1:23" x14ac:dyDescent="0.2">
      <c r="A31" s="1">
        <v>26</v>
      </c>
      <c r="B31" s="92"/>
      <c r="C31" s="92"/>
      <c r="D31" s="92"/>
      <c r="E31" s="92"/>
      <c r="F31" s="92" t="s">
        <v>141</v>
      </c>
      <c r="G31" s="92" t="s">
        <v>133</v>
      </c>
      <c r="H31" s="92" t="s">
        <v>133</v>
      </c>
      <c r="I31" s="92" t="s">
        <v>159</v>
      </c>
      <c r="K31" s="53" t="s">
        <v>147</v>
      </c>
      <c r="L31" s="58">
        <f>SUM(L10:L14)</f>
        <v>19</v>
      </c>
      <c r="M31" s="58">
        <f>SUM(M10:M14)</f>
        <v>20</v>
      </c>
      <c r="N31" s="58">
        <f>SUM(N10:N14)</f>
        <v>9</v>
      </c>
      <c r="O31" s="58">
        <f>SUM(O10:O14)</f>
        <v>7</v>
      </c>
      <c r="P31" s="58">
        <f>SUM(P10:P14)</f>
        <v>2</v>
      </c>
      <c r="Q31" s="58"/>
      <c r="R31" s="58"/>
      <c r="S31" s="58"/>
      <c r="W31" s="92"/>
    </row>
    <row r="32" spans="1:23" x14ac:dyDescent="0.2">
      <c r="A32" s="1">
        <v>27</v>
      </c>
      <c r="B32" s="92"/>
      <c r="C32" s="92" t="s">
        <v>132</v>
      </c>
      <c r="D32" s="92" t="s">
        <v>137</v>
      </c>
      <c r="E32" s="92" t="s">
        <v>134</v>
      </c>
      <c r="F32" s="92" t="s">
        <v>141</v>
      </c>
      <c r="G32" s="92" t="s">
        <v>159</v>
      </c>
      <c r="H32" s="92" t="s">
        <v>157</v>
      </c>
      <c r="I32" s="92" t="s">
        <v>131</v>
      </c>
      <c r="K32" s="64" t="s">
        <v>163</v>
      </c>
      <c r="L32" s="65">
        <f>SUM(L30:L31)</f>
        <v>19</v>
      </c>
      <c r="M32" s="65">
        <f t="shared" ref="M32:S32" si="3">SUM(M30:M31)</f>
        <v>26</v>
      </c>
      <c r="N32" s="65">
        <f t="shared" si="3"/>
        <v>25</v>
      </c>
      <c r="O32" s="65">
        <f t="shared" si="3"/>
        <v>25</v>
      </c>
      <c r="P32" s="65">
        <f t="shared" si="3"/>
        <v>27</v>
      </c>
      <c r="Q32" s="65">
        <f t="shared" si="3"/>
        <v>28</v>
      </c>
      <c r="R32" s="65">
        <f t="shared" si="3"/>
        <v>29</v>
      </c>
      <c r="S32" s="65">
        <f t="shared" si="3"/>
        <v>28</v>
      </c>
      <c r="W32" s="92"/>
    </row>
    <row r="33" spans="1:23" x14ac:dyDescent="0.2">
      <c r="A33" s="1">
        <v>28</v>
      </c>
      <c r="B33" s="92" t="s">
        <v>130</v>
      </c>
      <c r="C33" s="92" t="s">
        <v>130</v>
      </c>
      <c r="D33" s="92" t="s">
        <v>131</v>
      </c>
      <c r="E33" s="92" t="s">
        <v>157</v>
      </c>
      <c r="F33" s="92" t="s">
        <v>157</v>
      </c>
      <c r="G33" s="92" t="s">
        <v>159</v>
      </c>
      <c r="H33" s="92" t="s">
        <v>157</v>
      </c>
      <c r="I33" s="92" t="s">
        <v>135</v>
      </c>
      <c r="K33" s="53" t="s">
        <v>146</v>
      </c>
      <c r="L33" s="58">
        <f t="shared" ref="L33:R33" si="4">SUM(L15:L20)</f>
        <v>1</v>
      </c>
      <c r="M33" s="58">
        <f t="shared" si="4"/>
        <v>2</v>
      </c>
      <c r="N33" s="58">
        <f t="shared" si="4"/>
        <v>0</v>
      </c>
      <c r="O33" s="58">
        <f t="shared" si="4"/>
        <v>3</v>
      </c>
      <c r="P33" s="58">
        <f t="shared" si="4"/>
        <v>3</v>
      </c>
      <c r="Q33" s="58">
        <f t="shared" si="4"/>
        <v>2</v>
      </c>
      <c r="R33" s="58">
        <f t="shared" si="4"/>
        <v>1</v>
      </c>
      <c r="S33" s="58"/>
      <c r="W33" s="92"/>
    </row>
    <row r="34" spans="1:23" x14ac:dyDescent="0.2">
      <c r="A34" s="1">
        <v>29</v>
      </c>
      <c r="B34" s="92" t="s">
        <v>130</v>
      </c>
      <c r="C34" s="92" t="s">
        <v>158</v>
      </c>
      <c r="D34" s="92" t="s">
        <v>131</v>
      </c>
      <c r="E34" s="92"/>
      <c r="F34" s="92" t="s">
        <v>137</v>
      </c>
      <c r="G34" s="92" t="s">
        <v>157</v>
      </c>
      <c r="H34" s="92" t="s">
        <v>157</v>
      </c>
      <c r="I34" s="92" t="s">
        <v>131</v>
      </c>
      <c r="K34" s="53" t="s">
        <v>145</v>
      </c>
      <c r="L34" s="58">
        <f>SUM(L21:L22)</f>
        <v>0</v>
      </c>
      <c r="M34" s="58">
        <f>SUM(M21:M22)</f>
        <v>1</v>
      </c>
      <c r="N34" s="58">
        <f>SUM(N21:N22)</f>
        <v>4</v>
      </c>
      <c r="O34" s="58">
        <f>SUM(O21:O22)</f>
        <v>0</v>
      </c>
      <c r="P34" s="58">
        <f>SUM(P21:P22)</f>
        <v>0</v>
      </c>
      <c r="Q34" s="58"/>
      <c r="R34" s="58"/>
      <c r="S34" s="58">
        <f>SUM(S21:S22)</f>
        <v>1</v>
      </c>
      <c r="W34" s="92"/>
    </row>
    <row r="35" spans="1:23" x14ac:dyDescent="0.2">
      <c r="A35" s="1">
        <v>30</v>
      </c>
      <c r="B35" s="92"/>
      <c r="C35" s="92" t="s">
        <v>137</v>
      </c>
      <c r="D35" s="92" t="s">
        <v>132</v>
      </c>
      <c r="E35" s="92" t="s">
        <v>130</v>
      </c>
      <c r="F35" s="92" t="s">
        <v>159</v>
      </c>
      <c r="G35" s="92" t="s">
        <v>157</v>
      </c>
      <c r="H35" s="92" t="s">
        <v>159</v>
      </c>
      <c r="I35" s="92" t="s">
        <v>131</v>
      </c>
      <c r="K35" s="64" t="s">
        <v>164</v>
      </c>
      <c r="L35" s="65">
        <f>SUM(L32:L34)</f>
        <v>20</v>
      </c>
      <c r="M35" s="65">
        <f t="shared" ref="M35:S35" si="5">SUM(M32:M34)</f>
        <v>29</v>
      </c>
      <c r="N35" s="65">
        <f t="shared" si="5"/>
        <v>29</v>
      </c>
      <c r="O35" s="65">
        <f t="shared" si="5"/>
        <v>28</v>
      </c>
      <c r="P35" s="65">
        <f t="shared" si="5"/>
        <v>30</v>
      </c>
      <c r="Q35" s="65">
        <f t="shared" si="5"/>
        <v>30</v>
      </c>
      <c r="R35" s="65">
        <f t="shared" si="5"/>
        <v>30</v>
      </c>
      <c r="S35" s="65">
        <f t="shared" si="5"/>
        <v>29</v>
      </c>
      <c r="W35" s="92"/>
    </row>
    <row r="36" spans="1:23" x14ac:dyDescent="0.2">
      <c r="A36" s="1">
        <v>31</v>
      </c>
      <c r="B36" s="92"/>
      <c r="C36" s="92" t="s">
        <v>132</v>
      </c>
      <c r="D36" s="92" t="s">
        <v>134</v>
      </c>
      <c r="E36" s="92" t="s">
        <v>159</v>
      </c>
      <c r="F36" s="92" t="s">
        <v>141</v>
      </c>
      <c r="G36" s="92" t="s">
        <v>158</v>
      </c>
      <c r="H36" s="92" t="s">
        <v>131</v>
      </c>
      <c r="I36" s="92" t="s">
        <v>131</v>
      </c>
      <c r="K36" s="53" t="s">
        <v>160</v>
      </c>
      <c r="L36" s="58">
        <f t="shared" ref="L36:S36" si="6">L23</f>
        <v>12</v>
      </c>
      <c r="M36" s="58">
        <f t="shared" si="6"/>
        <v>3</v>
      </c>
      <c r="N36" s="58">
        <f t="shared" si="6"/>
        <v>3</v>
      </c>
      <c r="O36" s="58">
        <f t="shared" si="6"/>
        <v>4</v>
      </c>
      <c r="P36" s="58">
        <f t="shared" si="6"/>
        <v>2</v>
      </c>
      <c r="Q36" s="58">
        <f t="shared" si="6"/>
        <v>2</v>
      </c>
      <c r="R36" s="58">
        <f t="shared" si="6"/>
        <v>2</v>
      </c>
      <c r="S36" s="58">
        <f t="shared" si="6"/>
        <v>2</v>
      </c>
      <c r="W36" s="92"/>
    </row>
    <row r="37" spans="1:23" x14ac:dyDescent="0.2">
      <c r="A37" s="1">
        <v>32</v>
      </c>
      <c r="B37" s="92" t="s">
        <v>130</v>
      </c>
      <c r="C37" s="92" t="s">
        <v>130</v>
      </c>
      <c r="D37" s="92" t="s">
        <v>159</v>
      </c>
      <c r="E37" s="92"/>
      <c r="F37" s="92" t="s">
        <v>159</v>
      </c>
      <c r="G37" s="92" t="s">
        <v>133</v>
      </c>
      <c r="H37" s="92" t="s">
        <v>158</v>
      </c>
      <c r="I37" s="92" t="s">
        <v>157</v>
      </c>
      <c r="L37" s="58">
        <f>SUM(L35:L36)</f>
        <v>32</v>
      </c>
      <c r="M37" s="58">
        <f t="shared" ref="M37:S37" si="7">SUM(M35:M36)</f>
        <v>32</v>
      </c>
      <c r="N37" s="58">
        <f t="shared" si="7"/>
        <v>32</v>
      </c>
      <c r="O37" s="58">
        <f t="shared" si="7"/>
        <v>32</v>
      </c>
      <c r="P37" s="58">
        <f t="shared" si="7"/>
        <v>32</v>
      </c>
      <c r="Q37" s="58">
        <f t="shared" si="7"/>
        <v>32</v>
      </c>
      <c r="R37" s="58">
        <f t="shared" si="7"/>
        <v>32</v>
      </c>
      <c r="S37" s="58">
        <f t="shared" si="7"/>
        <v>31</v>
      </c>
      <c r="W37" s="92"/>
    </row>
    <row r="38" spans="1:23" x14ac:dyDescent="0.2">
      <c r="L38" s="61"/>
      <c r="M38" s="61"/>
      <c r="N38" s="61"/>
      <c r="O38" s="61"/>
      <c r="P38" s="61"/>
      <c r="Q38" s="61"/>
      <c r="R38" s="61"/>
      <c r="S38" s="61"/>
    </row>
    <row r="39" spans="1:23" x14ac:dyDescent="0.2">
      <c r="K39" s="62" t="s">
        <v>162</v>
      </c>
      <c r="L39" s="66" t="s">
        <v>181</v>
      </c>
      <c r="M39" s="33"/>
      <c r="N39" s="33"/>
      <c r="O39" s="33"/>
      <c r="P39" s="33"/>
      <c r="Q39" s="33"/>
      <c r="R39" s="33"/>
      <c r="S39" s="33"/>
    </row>
    <row r="40" spans="1:23" x14ac:dyDescent="0.2">
      <c r="A40" s="70" t="s">
        <v>153</v>
      </c>
      <c r="B40" s="1" t="s">
        <v>154</v>
      </c>
      <c r="C40" s="1"/>
      <c r="D40" s="1"/>
      <c r="E40" s="1"/>
      <c r="F40" s="1"/>
      <c r="G40" s="1"/>
      <c r="H40" s="1"/>
      <c r="I40" s="1"/>
      <c r="K40" s="1"/>
      <c r="L40" s="66" t="s">
        <v>173</v>
      </c>
      <c r="M40" s="33"/>
      <c r="N40" s="33"/>
      <c r="O40" s="33"/>
      <c r="P40" s="33"/>
      <c r="Q40" s="33"/>
      <c r="R40" s="33"/>
      <c r="S40" s="33"/>
    </row>
    <row r="41" spans="1:23" x14ac:dyDescent="0.2">
      <c r="K41" s="1"/>
      <c r="L41" s="66"/>
      <c r="M41" s="33"/>
      <c r="N41" s="33"/>
      <c r="O41" s="33"/>
      <c r="P41" s="33"/>
      <c r="Q41" s="33"/>
      <c r="R41" s="33"/>
      <c r="S41" s="33"/>
    </row>
    <row r="42" spans="1:23" x14ac:dyDescent="0.2">
      <c r="L42" s="51">
        <v>18</v>
      </c>
      <c r="M42" s="51">
        <v>19</v>
      </c>
      <c r="N42" s="51">
        <v>20</v>
      </c>
      <c r="O42" s="51">
        <v>21</v>
      </c>
      <c r="P42" s="51">
        <v>22</v>
      </c>
      <c r="Q42" s="51">
        <v>23</v>
      </c>
      <c r="R42" s="51">
        <v>24</v>
      </c>
      <c r="S42" s="51">
        <v>25</v>
      </c>
    </row>
    <row r="43" spans="1:23" x14ac:dyDescent="0.2">
      <c r="K43" s="53" t="s">
        <v>155</v>
      </c>
      <c r="L43" s="56">
        <f t="shared" ref="L43:S43" si="8">L30/L$37</f>
        <v>0</v>
      </c>
      <c r="M43" s="56">
        <f t="shared" si="8"/>
        <v>0.1875</v>
      </c>
      <c r="N43" s="56">
        <f t="shared" si="8"/>
        <v>0.5</v>
      </c>
      <c r="O43" s="56">
        <f t="shared" si="8"/>
        <v>0.5625</v>
      </c>
      <c r="P43" s="56">
        <f t="shared" si="8"/>
        <v>0.78125</v>
      </c>
      <c r="Q43" s="56">
        <f t="shared" si="8"/>
        <v>0.875</v>
      </c>
      <c r="R43" s="56">
        <f t="shared" si="8"/>
        <v>0.90625</v>
      </c>
      <c r="S43" s="56">
        <f t="shared" si="8"/>
        <v>0.90322580645161288</v>
      </c>
    </row>
    <row r="44" spans="1:23" x14ac:dyDescent="0.2">
      <c r="K44" s="53" t="s">
        <v>147</v>
      </c>
      <c r="L44" s="56">
        <f t="shared" ref="L44:P49" si="9">L31/L$37</f>
        <v>0.59375</v>
      </c>
      <c r="M44" s="56">
        <f t="shared" si="9"/>
        <v>0.625</v>
      </c>
      <c r="N44" s="56">
        <f t="shared" si="9"/>
        <v>0.28125</v>
      </c>
      <c r="O44" s="56">
        <f t="shared" si="9"/>
        <v>0.21875</v>
      </c>
      <c r="P44" s="56">
        <f t="shared" si="9"/>
        <v>6.25E-2</v>
      </c>
      <c r="Q44" s="56"/>
      <c r="R44" s="56"/>
      <c r="S44" s="56"/>
    </row>
    <row r="45" spans="1:23" x14ac:dyDescent="0.2">
      <c r="K45" s="64" t="s">
        <v>163</v>
      </c>
      <c r="L45" s="63">
        <f t="shared" si="9"/>
        <v>0.59375</v>
      </c>
      <c r="M45" s="63">
        <f t="shared" si="9"/>
        <v>0.8125</v>
      </c>
      <c r="N45" s="63">
        <f t="shared" si="9"/>
        <v>0.78125</v>
      </c>
      <c r="O45" s="63">
        <f t="shared" si="9"/>
        <v>0.78125</v>
      </c>
      <c r="P45" s="63">
        <f t="shared" si="9"/>
        <v>0.84375</v>
      </c>
      <c r="Q45" s="63">
        <f>Q32/Q$37</f>
        <v>0.875</v>
      </c>
      <c r="R45" s="63">
        <f>R32/R$37</f>
        <v>0.90625</v>
      </c>
      <c r="S45" s="63">
        <f>S32/S$37</f>
        <v>0.90322580645161288</v>
      </c>
    </row>
    <row r="46" spans="1:23" x14ac:dyDescent="0.2">
      <c r="K46" s="53" t="s">
        <v>146</v>
      </c>
      <c r="L46" s="56">
        <f t="shared" si="9"/>
        <v>3.125E-2</v>
      </c>
      <c r="M46" s="56">
        <f t="shared" si="9"/>
        <v>6.25E-2</v>
      </c>
      <c r="N46" s="56">
        <f t="shared" si="9"/>
        <v>0</v>
      </c>
      <c r="O46" s="56">
        <f t="shared" si="9"/>
        <v>9.375E-2</v>
      </c>
      <c r="P46" s="56">
        <f t="shared" si="9"/>
        <v>9.375E-2</v>
      </c>
      <c r="Q46" s="56">
        <f>Q33/Q$37</f>
        <v>6.25E-2</v>
      </c>
      <c r="R46" s="56">
        <f>R33/R$37</f>
        <v>3.125E-2</v>
      </c>
      <c r="S46" s="56"/>
    </row>
    <row r="47" spans="1:23" x14ac:dyDescent="0.2">
      <c r="K47" s="53" t="s">
        <v>145</v>
      </c>
      <c r="L47" s="56">
        <f t="shared" si="9"/>
        <v>0</v>
      </c>
      <c r="M47" s="56">
        <f t="shared" si="9"/>
        <v>3.125E-2</v>
      </c>
      <c r="N47" s="56">
        <f t="shared" si="9"/>
        <v>0.125</v>
      </c>
      <c r="O47" s="56">
        <f t="shared" si="9"/>
        <v>0</v>
      </c>
      <c r="P47" s="56">
        <f t="shared" si="9"/>
        <v>0</v>
      </c>
      <c r="Q47" s="56"/>
      <c r="R47" s="56"/>
      <c r="S47" s="56">
        <f>S34/S$37</f>
        <v>3.2258064516129031E-2</v>
      </c>
    </row>
    <row r="48" spans="1:23" x14ac:dyDescent="0.2">
      <c r="K48" s="64" t="s">
        <v>164</v>
      </c>
      <c r="L48" s="63">
        <f t="shared" si="9"/>
        <v>0.625</v>
      </c>
      <c r="M48" s="63">
        <f t="shared" si="9"/>
        <v>0.90625</v>
      </c>
      <c r="N48" s="63">
        <f t="shared" si="9"/>
        <v>0.90625</v>
      </c>
      <c r="O48" s="63">
        <f t="shared" si="9"/>
        <v>0.875</v>
      </c>
      <c r="P48" s="63">
        <f t="shared" si="9"/>
        <v>0.9375</v>
      </c>
      <c r="Q48" s="63">
        <f>Q35/Q$37</f>
        <v>0.9375</v>
      </c>
      <c r="R48" s="63">
        <f>R35/R$37</f>
        <v>0.9375</v>
      </c>
      <c r="S48" s="63">
        <f>S35/S$37</f>
        <v>0.93548387096774188</v>
      </c>
    </row>
    <row r="49" spans="11:19" x14ac:dyDescent="0.2">
      <c r="K49" s="53" t="s">
        <v>160</v>
      </c>
      <c r="L49" s="56">
        <f t="shared" si="9"/>
        <v>0.375</v>
      </c>
      <c r="M49" s="56">
        <f t="shared" si="9"/>
        <v>9.375E-2</v>
      </c>
      <c r="N49" s="56">
        <f t="shared" si="9"/>
        <v>9.375E-2</v>
      </c>
      <c r="O49" s="56">
        <f t="shared" si="9"/>
        <v>0.125</v>
      </c>
      <c r="P49" s="56">
        <f t="shared" si="9"/>
        <v>6.25E-2</v>
      </c>
      <c r="Q49" s="56">
        <f>Q36/Q$37</f>
        <v>6.25E-2</v>
      </c>
      <c r="R49" s="56">
        <f>R36/R$37</f>
        <v>6.25E-2</v>
      </c>
      <c r="S49" s="56">
        <f>S36/S$37</f>
        <v>6.4516129032258063E-2</v>
      </c>
    </row>
    <row r="50" spans="11:19" x14ac:dyDescent="0.2">
      <c r="K50" s="67"/>
      <c r="L50" s="68"/>
      <c r="M50" s="68"/>
      <c r="N50" s="68"/>
      <c r="O50" s="68"/>
      <c r="P50" s="68"/>
      <c r="Q50" s="68"/>
      <c r="R50" s="68"/>
      <c r="S50" s="68"/>
    </row>
    <row r="51" spans="11:19" x14ac:dyDescent="0.2">
      <c r="K51" s="62" t="s">
        <v>162</v>
      </c>
      <c r="L51" s="66" t="s">
        <v>182</v>
      </c>
      <c r="M51" s="33"/>
      <c r="N51" s="33"/>
      <c r="O51" s="33"/>
      <c r="P51" s="33"/>
      <c r="Q51" s="33"/>
      <c r="R51" s="33"/>
      <c r="S51" s="33"/>
    </row>
    <row r="52" spans="11:19" x14ac:dyDescent="0.2">
      <c r="K52" s="1"/>
      <c r="L52" s="66" t="s">
        <v>174</v>
      </c>
      <c r="M52" s="33"/>
      <c r="N52" s="33"/>
      <c r="O52" s="33"/>
      <c r="P52" s="33"/>
      <c r="Q52" s="33"/>
      <c r="R52" s="33"/>
      <c r="S52" s="33"/>
    </row>
    <row r="54" spans="11:19" x14ac:dyDescent="0.2">
      <c r="L54" s="60" t="s">
        <v>149</v>
      </c>
      <c r="M54" s="60" t="s">
        <v>148</v>
      </c>
      <c r="O54" s="60" t="s">
        <v>149</v>
      </c>
      <c r="P54" s="60" t="s">
        <v>148</v>
      </c>
    </row>
    <row r="55" spans="11:19" x14ac:dyDescent="0.2">
      <c r="K55" s="60" t="s">
        <v>131</v>
      </c>
      <c r="L55" s="54">
        <v>73</v>
      </c>
      <c r="M55" s="54"/>
      <c r="O55" s="56">
        <f>L55/L$63</f>
        <v>0.5703125</v>
      </c>
      <c r="P55" s="56"/>
    </row>
    <row r="56" spans="11:19" x14ac:dyDescent="0.2">
      <c r="K56" s="60" t="s">
        <v>157</v>
      </c>
      <c r="L56" s="54">
        <v>33</v>
      </c>
      <c r="M56" s="54"/>
      <c r="O56" s="56">
        <f t="shared" ref="O56:O63" si="10">L56/L$63</f>
        <v>0.2578125</v>
      </c>
      <c r="P56" s="56"/>
    </row>
    <row r="57" spans="11:19" x14ac:dyDescent="0.2">
      <c r="K57" s="60" t="s">
        <v>158</v>
      </c>
      <c r="L57" s="54">
        <v>7</v>
      </c>
      <c r="M57" s="54"/>
      <c r="O57" s="56">
        <f t="shared" si="10"/>
        <v>5.46875E-2</v>
      </c>
      <c r="P57" s="56"/>
    </row>
    <row r="58" spans="11:19" x14ac:dyDescent="0.2">
      <c r="K58" s="60" t="s">
        <v>159</v>
      </c>
      <c r="L58" s="54">
        <v>12</v>
      </c>
      <c r="M58" s="54"/>
      <c r="O58" s="56">
        <f t="shared" si="10"/>
        <v>9.375E-2</v>
      </c>
      <c r="P58" s="56"/>
    </row>
    <row r="59" spans="11:19" x14ac:dyDescent="0.2">
      <c r="K59" s="60" t="s">
        <v>147</v>
      </c>
      <c r="L59" s="54"/>
      <c r="M59" s="54"/>
      <c r="O59" s="56">
        <f t="shared" si="10"/>
        <v>0</v>
      </c>
      <c r="P59" s="56"/>
    </row>
    <row r="60" spans="11:19" x14ac:dyDescent="0.2">
      <c r="K60" s="60" t="s">
        <v>146</v>
      </c>
      <c r="L60" s="54"/>
      <c r="M60" s="54"/>
      <c r="O60" s="56">
        <f t="shared" si="10"/>
        <v>0</v>
      </c>
      <c r="P60" s="56"/>
    </row>
    <row r="61" spans="11:19" x14ac:dyDescent="0.2">
      <c r="K61" s="60" t="s">
        <v>145</v>
      </c>
      <c r="L61" s="54">
        <v>2</v>
      </c>
      <c r="M61" s="54"/>
      <c r="O61" s="56">
        <f t="shared" si="10"/>
        <v>1.5625E-2</v>
      </c>
      <c r="P61" s="56"/>
    </row>
    <row r="62" spans="11:19" x14ac:dyDescent="0.2">
      <c r="K62" s="60" t="s">
        <v>160</v>
      </c>
      <c r="L62" s="54">
        <v>1</v>
      </c>
      <c r="M62" s="54"/>
      <c r="O62" s="56">
        <f t="shared" si="10"/>
        <v>7.8125E-3</v>
      </c>
      <c r="P62" s="56"/>
    </row>
    <row r="63" spans="11:19" x14ac:dyDescent="0.2">
      <c r="K63" s="57"/>
      <c r="L63" s="54">
        <f>SUM(L55:L62)</f>
        <v>128</v>
      </c>
      <c r="M63" s="54">
        <f>SUM(M55:M62)</f>
        <v>0</v>
      </c>
      <c r="O63" s="56">
        <f t="shared" si="10"/>
        <v>1</v>
      </c>
      <c r="P63" s="56"/>
    </row>
    <row r="65" spans="11:19" x14ac:dyDescent="0.2">
      <c r="K65" s="62" t="s">
        <v>165</v>
      </c>
      <c r="L65" s="66" t="s">
        <v>166</v>
      </c>
    </row>
    <row r="66" spans="11:19" x14ac:dyDescent="0.2">
      <c r="K66" s="1"/>
      <c r="L66" s="66" t="s">
        <v>171</v>
      </c>
    </row>
    <row r="68" spans="11:19" x14ac:dyDescent="0.2">
      <c r="L68" s="51" t="s">
        <v>3</v>
      </c>
      <c r="M68" s="51" t="s">
        <v>4</v>
      </c>
      <c r="N68" s="51" t="s">
        <v>5</v>
      </c>
      <c r="P68" s="52"/>
      <c r="Q68" s="51" t="s">
        <v>3</v>
      </c>
      <c r="R68" s="51" t="s">
        <v>4</v>
      </c>
      <c r="S68" s="51" t="s">
        <v>5</v>
      </c>
    </row>
    <row r="69" spans="11:19" x14ac:dyDescent="0.2">
      <c r="K69" s="53" t="s">
        <v>131</v>
      </c>
      <c r="L69" s="58">
        <v>2</v>
      </c>
      <c r="M69" s="58">
        <v>33</v>
      </c>
      <c r="N69" s="58">
        <v>63</v>
      </c>
      <c r="P69" s="53" t="s">
        <v>152</v>
      </c>
      <c r="Q69" s="58">
        <f>SUM(L69:L72)</f>
        <v>39</v>
      </c>
      <c r="R69" s="58">
        <f>SUM(M69:M72)</f>
        <v>105</v>
      </c>
      <c r="S69" s="58">
        <f t="shared" ref="S69" si="11">SUM(N69:N72)</f>
        <v>118</v>
      </c>
    </row>
    <row r="70" spans="11:19" x14ac:dyDescent="0.2">
      <c r="K70" s="53" t="s">
        <v>157</v>
      </c>
      <c r="L70" s="58">
        <v>6</v>
      </c>
      <c r="M70" s="58">
        <v>28</v>
      </c>
      <c r="N70" s="58">
        <v>35</v>
      </c>
      <c r="P70" s="53" t="s">
        <v>150</v>
      </c>
      <c r="Q70" s="58">
        <f>SUM(L69:L83)</f>
        <v>102</v>
      </c>
      <c r="R70" s="58">
        <f>SUM(M69:M83)</f>
        <v>118</v>
      </c>
      <c r="S70" s="58">
        <f t="shared" ref="S70" si="12">SUM(N69:N83)</f>
        <v>120</v>
      </c>
    </row>
    <row r="71" spans="11:19" x14ac:dyDescent="0.2">
      <c r="K71" s="53" t="s">
        <v>158</v>
      </c>
      <c r="L71" s="58">
        <v>9</v>
      </c>
      <c r="M71" s="58">
        <v>20</v>
      </c>
      <c r="N71" s="58">
        <v>8</v>
      </c>
      <c r="P71" s="53" t="s">
        <v>151</v>
      </c>
      <c r="Q71" s="58">
        <f>SUM(L69:L84)</f>
        <v>114</v>
      </c>
      <c r="R71" s="58">
        <f t="shared" ref="R71:S71" si="13">SUM(M69:M84)</f>
        <v>124</v>
      </c>
      <c r="S71" s="58">
        <f t="shared" si="13"/>
        <v>120</v>
      </c>
    </row>
    <row r="72" spans="11:19" x14ac:dyDescent="0.2">
      <c r="K72" s="53" t="s">
        <v>159</v>
      </c>
      <c r="L72" s="58">
        <v>22</v>
      </c>
      <c r="M72" s="58">
        <v>24</v>
      </c>
      <c r="N72" s="58">
        <v>12</v>
      </c>
    </row>
    <row r="73" spans="11:19" x14ac:dyDescent="0.2">
      <c r="K73" s="53" t="s">
        <v>130</v>
      </c>
      <c r="L73" s="58">
        <v>36</v>
      </c>
      <c r="M73" s="58">
        <v>7</v>
      </c>
      <c r="N73" s="58"/>
      <c r="P73" s="52"/>
      <c r="Q73" s="51" t="s">
        <v>3</v>
      </c>
      <c r="R73" s="51" t="s">
        <v>4</v>
      </c>
      <c r="S73" s="51" t="s">
        <v>5</v>
      </c>
    </row>
    <row r="74" spans="11:19" x14ac:dyDescent="0.2">
      <c r="K74" s="53" t="s">
        <v>134</v>
      </c>
      <c r="L74" s="58">
        <v>8</v>
      </c>
      <c r="M74" s="58">
        <v>3</v>
      </c>
      <c r="N74" s="58"/>
      <c r="P74" s="53" t="s">
        <v>152</v>
      </c>
      <c r="Q74" s="56">
        <f>Q69/L$86</f>
        <v>0.3046875</v>
      </c>
      <c r="R74" s="56">
        <f t="shared" ref="R74:R76" si="14">R69/M$86</f>
        <v>0.8203125</v>
      </c>
      <c r="S74" s="56">
        <f>S69/125</f>
        <v>0.94399999999999995</v>
      </c>
    </row>
    <row r="75" spans="11:19" x14ac:dyDescent="0.2">
      <c r="K75" s="53" t="s">
        <v>132</v>
      </c>
      <c r="L75" s="58">
        <v>7</v>
      </c>
      <c r="M75" s="58">
        <v>1</v>
      </c>
      <c r="N75" s="58"/>
      <c r="P75" s="53" t="s">
        <v>150</v>
      </c>
      <c r="Q75" s="56">
        <f t="shared" ref="Q75:Q76" si="15">Q70/L$86</f>
        <v>0.796875</v>
      </c>
      <c r="R75" s="56">
        <f t="shared" si="14"/>
        <v>0.921875</v>
      </c>
      <c r="S75" s="56">
        <f t="shared" ref="S75:S76" si="16">S70/125</f>
        <v>0.96</v>
      </c>
    </row>
    <row r="76" spans="11:19" x14ac:dyDescent="0.2">
      <c r="K76" s="53" t="s">
        <v>139</v>
      </c>
      <c r="L76" s="58">
        <v>5</v>
      </c>
      <c r="M76" s="58"/>
      <c r="N76" s="58"/>
      <c r="P76" s="53" t="s">
        <v>151</v>
      </c>
      <c r="Q76" s="56">
        <f t="shared" si="15"/>
        <v>0.890625</v>
      </c>
      <c r="R76" s="56">
        <f t="shared" si="14"/>
        <v>0.96875</v>
      </c>
      <c r="S76" s="56">
        <f t="shared" si="16"/>
        <v>0.96</v>
      </c>
    </row>
    <row r="77" spans="11:19" x14ac:dyDescent="0.2">
      <c r="K77" s="53" t="s">
        <v>140</v>
      </c>
      <c r="L77" s="58"/>
      <c r="M77" s="58"/>
      <c r="N77" s="58"/>
    </row>
    <row r="78" spans="11:19" x14ac:dyDescent="0.2">
      <c r="K78" s="53" t="s">
        <v>133</v>
      </c>
      <c r="L78" s="58"/>
      <c r="M78" s="58"/>
      <c r="N78" s="58">
        <v>2</v>
      </c>
    </row>
    <row r="79" spans="11:19" x14ac:dyDescent="0.2">
      <c r="K79" s="53" t="s">
        <v>141</v>
      </c>
      <c r="L79" s="58"/>
      <c r="M79" s="58">
        <v>2</v>
      </c>
      <c r="N79" s="58"/>
    </row>
    <row r="80" spans="11:19" x14ac:dyDescent="0.2">
      <c r="K80" s="53" t="s">
        <v>142</v>
      </c>
      <c r="L80" s="58"/>
      <c r="M80" s="58"/>
      <c r="N80" s="58"/>
    </row>
    <row r="81" spans="11:14" x14ac:dyDescent="0.2">
      <c r="K81" s="53" t="s">
        <v>143</v>
      </c>
      <c r="L81" s="58"/>
      <c r="M81" s="58"/>
      <c r="N81" s="58"/>
    </row>
    <row r="82" spans="11:14" x14ac:dyDescent="0.2">
      <c r="K82" s="53" t="s">
        <v>138</v>
      </c>
      <c r="L82" s="58">
        <v>5</v>
      </c>
      <c r="M82" s="58"/>
      <c r="N82" s="58"/>
    </row>
    <row r="83" spans="11:14" x14ac:dyDescent="0.2">
      <c r="K83" s="53" t="s">
        <v>136</v>
      </c>
      <c r="L83" s="58">
        <v>2</v>
      </c>
      <c r="M83" s="58"/>
      <c r="N83" s="58"/>
    </row>
    <row r="84" spans="11:14" ht="12.75" customHeight="1" x14ac:dyDescent="0.2">
      <c r="K84" s="53" t="s">
        <v>145</v>
      </c>
      <c r="L84" s="58">
        <v>12</v>
      </c>
      <c r="M84" s="58">
        <v>6</v>
      </c>
      <c r="N84" s="58"/>
    </row>
    <row r="85" spans="11:14" x14ac:dyDescent="0.2">
      <c r="K85" s="53" t="s">
        <v>160</v>
      </c>
      <c r="L85" s="58">
        <v>14</v>
      </c>
      <c r="M85" s="58">
        <v>4</v>
      </c>
      <c r="N85" s="58">
        <v>8</v>
      </c>
    </row>
    <row r="86" spans="11:14" x14ac:dyDescent="0.2">
      <c r="L86" s="58">
        <f>SUM(L69:L85)</f>
        <v>128</v>
      </c>
      <c r="M86" s="58">
        <f t="shared" ref="M86:N86" si="17">SUM(M69:M85)</f>
        <v>128</v>
      </c>
      <c r="N86" s="58">
        <f t="shared" si="17"/>
        <v>128</v>
      </c>
    </row>
    <row r="88" spans="11:14" x14ac:dyDescent="0.2">
      <c r="K88" s="62" t="s">
        <v>165</v>
      </c>
      <c r="L88" s="66" t="s">
        <v>167</v>
      </c>
    </row>
    <row r="89" spans="11:14" x14ac:dyDescent="0.2">
      <c r="K89" s="62"/>
      <c r="L89" s="66" t="s">
        <v>168</v>
      </c>
    </row>
    <row r="91" spans="11:14" x14ac:dyDescent="0.2">
      <c r="L91" s="51" t="s">
        <v>3</v>
      </c>
      <c r="M91" s="51" t="s">
        <v>4</v>
      </c>
      <c r="N91" s="51" t="s">
        <v>5</v>
      </c>
    </row>
    <row r="92" spans="11:14" x14ac:dyDescent="0.2">
      <c r="K92" s="53" t="s">
        <v>131</v>
      </c>
      <c r="L92" s="56">
        <f>L69/L$86</f>
        <v>1.5625E-2</v>
      </c>
      <c r="M92" s="56">
        <f>M69/M$86</f>
        <v>0.2578125</v>
      </c>
      <c r="N92" s="56">
        <f>N69/125</f>
        <v>0.504</v>
      </c>
    </row>
    <row r="93" spans="11:14" x14ac:dyDescent="0.2">
      <c r="K93" s="53" t="s">
        <v>157</v>
      </c>
      <c r="L93" s="56">
        <f t="shared" ref="L93:M108" si="18">L70/L$86</f>
        <v>4.6875E-2</v>
      </c>
      <c r="M93" s="56">
        <f t="shared" si="18"/>
        <v>0.21875</v>
      </c>
      <c r="N93" s="56">
        <f t="shared" ref="N93:N95" si="19">N70/125</f>
        <v>0.28000000000000003</v>
      </c>
    </row>
    <row r="94" spans="11:14" x14ac:dyDescent="0.2">
      <c r="K94" s="53" t="s">
        <v>158</v>
      </c>
      <c r="L94" s="56">
        <f t="shared" si="18"/>
        <v>7.03125E-2</v>
      </c>
      <c r="M94" s="56">
        <f t="shared" si="18"/>
        <v>0.15625</v>
      </c>
      <c r="N94" s="56">
        <f t="shared" si="19"/>
        <v>6.4000000000000001E-2</v>
      </c>
    </row>
    <row r="95" spans="11:14" x14ac:dyDescent="0.2">
      <c r="K95" s="53" t="s">
        <v>159</v>
      </c>
      <c r="L95" s="56">
        <f t="shared" si="18"/>
        <v>0.171875</v>
      </c>
      <c r="M95" s="56">
        <f t="shared" si="18"/>
        <v>0.1875</v>
      </c>
      <c r="N95" s="56">
        <f t="shared" si="19"/>
        <v>9.6000000000000002E-2</v>
      </c>
    </row>
    <row r="96" spans="11:14" x14ac:dyDescent="0.2">
      <c r="K96" s="53" t="s">
        <v>130</v>
      </c>
      <c r="L96" s="56">
        <f t="shared" si="18"/>
        <v>0.28125</v>
      </c>
      <c r="M96" s="56">
        <f t="shared" si="18"/>
        <v>5.46875E-2</v>
      </c>
      <c r="N96" s="56"/>
    </row>
    <row r="97" spans="11:14" x14ac:dyDescent="0.2">
      <c r="K97" s="53" t="s">
        <v>134</v>
      </c>
      <c r="L97" s="56">
        <f t="shared" si="18"/>
        <v>6.25E-2</v>
      </c>
      <c r="M97" s="56">
        <f t="shared" si="18"/>
        <v>2.34375E-2</v>
      </c>
      <c r="N97" s="56"/>
    </row>
    <row r="98" spans="11:14" x14ac:dyDescent="0.2">
      <c r="K98" s="53" t="s">
        <v>132</v>
      </c>
      <c r="L98" s="56">
        <f t="shared" si="18"/>
        <v>5.46875E-2</v>
      </c>
      <c r="M98" s="56">
        <f t="shared" si="18"/>
        <v>7.8125E-3</v>
      </c>
      <c r="N98" s="56"/>
    </row>
    <row r="99" spans="11:14" x14ac:dyDescent="0.2">
      <c r="K99" s="53" t="s">
        <v>139</v>
      </c>
      <c r="L99" s="56">
        <f t="shared" si="18"/>
        <v>3.90625E-2</v>
      </c>
      <c r="M99" s="56"/>
      <c r="N99" s="56"/>
    </row>
    <row r="100" spans="11:14" x14ac:dyDescent="0.2">
      <c r="K100" s="53" t="s">
        <v>140</v>
      </c>
      <c r="L100" s="56">
        <f t="shared" si="18"/>
        <v>0</v>
      </c>
      <c r="M100" s="56"/>
      <c r="N100" s="56"/>
    </row>
    <row r="101" spans="11:14" x14ac:dyDescent="0.2">
      <c r="K101" s="53" t="s">
        <v>133</v>
      </c>
      <c r="L101" s="56"/>
      <c r="M101" s="56"/>
      <c r="N101" s="56">
        <f>N78/125</f>
        <v>1.6E-2</v>
      </c>
    </row>
    <row r="102" spans="11:14" x14ac:dyDescent="0.2">
      <c r="K102" s="53" t="s">
        <v>141</v>
      </c>
      <c r="L102" s="56"/>
      <c r="M102" s="56">
        <f t="shared" ref="M102" si="20">M79/M$86</f>
        <v>1.5625E-2</v>
      </c>
      <c r="N102" s="56"/>
    </row>
    <row r="103" spans="11:14" x14ac:dyDescent="0.2">
      <c r="K103" s="53" t="s">
        <v>142</v>
      </c>
      <c r="L103" s="56"/>
      <c r="M103" s="56"/>
      <c r="N103" s="56"/>
    </row>
    <row r="104" spans="11:14" x14ac:dyDescent="0.2">
      <c r="K104" s="53" t="s">
        <v>143</v>
      </c>
      <c r="L104" s="56"/>
      <c r="M104" s="56"/>
      <c r="N104" s="56"/>
    </row>
    <row r="105" spans="11:14" x14ac:dyDescent="0.2">
      <c r="K105" s="53" t="s">
        <v>138</v>
      </c>
      <c r="L105" s="56">
        <f t="shared" si="18"/>
        <v>3.90625E-2</v>
      </c>
      <c r="M105" s="56"/>
      <c r="N105" s="56"/>
    </row>
    <row r="106" spans="11:14" x14ac:dyDescent="0.2">
      <c r="K106" s="53" t="s">
        <v>136</v>
      </c>
      <c r="L106" s="56">
        <f t="shared" si="18"/>
        <v>1.5625E-2</v>
      </c>
      <c r="M106" s="56"/>
      <c r="N106" s="56"/>
    </row>
    <row r="107" spans="11:14" x14ac:dyDescent="0.2">
      <c r="K107" s="53" t="s">
        <v>145</v>
      </c>
      <c r="L107" s="56">
        <f t="shared" si="18"/>
        <v>9.375E-2</v>
      </c>
      <c r="M107" s="56">
        <f t="shared" si="18"/>
        <v>4.6875E-2</v>
      </c>
      <c r="N107" s="56">
        <f>N84/125</f>
        <v>0</v>
      </c>
    </row>
    <row r="108" spans="11:14" ht="12.75" customHeight="1" x14ac:dyDescent="0.2">
      <c r="K108" s="53" t="s">
        <v>144</v>
      </c>
      <c r="L108" s="56">
        <f t="shared" si="18"/>
        <v>0.109375</v>
      </c>
      <c r="M108" s="56">
        <f t="shared" si="18"/>
        <v>3.125E-2</v>
      </c>
      <c r="N108" s="56">
        <f>5/125</f>
        <v>0.04</v>
      </c>
    </row>
    <row r="109" spans="11:14" x14ac:dyDescent="0.2">
      <c r="L109" s="56">
        <f t="shared" ref="L109:M109" si="21">L86/L$86</f>
        <v>1</v>
      </c>
      <c r="M109" s="56">
        <f t="shared" si="21"/>
        <v>1</v>
      </c>
      <c r="N109" s="56">
        <f>SUM(N92:N108)</f>
        <v>1</v>
      </c>
    </row>
    <row r="111" spans="11:14" x14ac:dyDescent="0.2">
      <c r="K111" s="62" t="s">
        <v>162</v>
      </c>
      <c r="L111" s="66" t="s">
        <v>172</v>
      </c>
    </row>
    <row r="113" spans="2:22" x14ac:dyDescent="0.2">
      <c r="K113"/>
    </row>
    <row r="114" spans="2:22" x14ac:dyDescent="0.2">
      <c r="J114" s="72" t="s">
        <v>153</v>
      </c>
      <c r="K114" s="71" t="s">
        <v>169</v>
      </c>
      <c r="L114" s="66" t="s">
        <v>170</v>
      </c>
    </row>
    <row r="115" spans="2:22" x14ac:dyDescent="0.2">
      <c r="K115"/>
    </row>
    <row r="116" spans="2:22" x14ac:dyDescent="0.2">
      <c r="K116"/>
    </row>
    <row r="117" spans="2:22" x14ac:dyDescent="0.2">
      <c r="K117"/>
    </row>
    <row r="118" spans="2:22" x14ac:dyDescent="0.2">
      <c r="K118"/>
    </row>
    <row r="119" spans="2:22" x14ac:dyDescent="0.2">
      <c r="K119"/>
    </row>
    <row r="120" spans="2:22" x14ac:dyDescent="0.2">
      <c r="K120"/>
    </row>
    <row r="121" spans="2:22" ht="12.75" customHeight="1" x14ac:dyDescent="0.2">
      <c r="K121"/>
    </row>
    <row r="122" spans="2:22" x14ac:dyDescent="0.2">
      <c r="K122"/>
    </row>
    <row r="123" spans="2:22" x14ac:dyDescent="0.2">
      <c r="J123" s="1"/>
      <c r="K123" s="1"/>
      <c r="L123" s="1"/>
      <c r="M123" s="1"/>
      <c r="N123" s="1"/>
      <c r="O123" s="1"/>
      <c r="P123" s="1"/>
      <c r="Q123" s="1"/>
      <c r="R123" s="1"/>
      <c r="S123" s="1"/>
    </row>
    <row r="124" spans="2:22" x14ac:dyDescent="0.2">
      <c r="K124"/>
      <c r="T124" s="1"/>
      <c r="V124" s="1"/>
    </row>
    <row r="125" spans="2:22" s="1" customFormat="1" x14ac:dyDescent="0.2"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  <c r="Q125"/>
      <c r="R125"/>
      <c r="S125"/>
      <c r="T125"/>
      <c r="V125"/>
    </row>
    <row r="126" spans="2:22" x14ac:dyDescent="0.2">
      <c r="K126"/>
    </row>
    <row r="142" spans="11:11" x14ac:dyDescent="0.2">
      <c r="K142"/>
    </row>
    <row r="143" spans="11:11" x14ac:dyDescent="0.2">
      <c r="K143"/>
    </row>
    <row r="144" spans="11:11" x14ac:dyDescent="0.2">
      <c r="K144"/>
    </row>
    <row r="145" spans="11:11" ht="12.75" customHeight="1" x14ac:dyDescent="0.2">
      <c r="K145"/>
    </row>
    <row r="146" spans="11:11" x14ac:dyDescent="0.2">
      <c r="K146"/>
    </row>
    <row r="147" spans="11:11" x14ac:dyDescent="0.2">
      <c r="K147"/>
    </row>
    <row r="148" spans="11:11" x14ac:dyDescent="0.2">
      <c r="K148"/>
    </row>
    <row r="149" spans="11:11" x14ac:dyDescent="0.2">
      <c r="K149"/>
    </row>
    <row r="150" spans="11:11" x14ac:dyDescent="0.2">
      <c r="K150"/>
    </row>
    <row r="151" spans="11:11" x14ac:dyDescent="0.2">
      <c r="K151"/>
    </row>
    <row r="152" spans="11:11" x14ac:dyDescent="0.2">
      <c r="K152"/>
    </row>
    <row r="153" spans="11:11" x14ac:dyDescent="0.2">
      <c r="K153"/>
    </row>
    <row r="154" spans="11:11" x14ac:dyDescent="0.2">
      <c r="K154"/>
    </row>
    <row r="155" spans="11:11" x14ac:dyDescent="0.2">
      <c r="K155"/>
    </row>
    <row r="156" spans="11:11" x14ac:dyDescent="0.2">
      <c r="K156"/>
    </row>
    <row r="157" spans="11:11" x14ac:dyDescent="0.2">
      <c r="K157"/>
    </row>
    <row r="158" spans="11:11" x14ac:dyDescent="0.2">
      <c r="K158"/>
    </row>
    <row r="159" spans="11:11" x14ac:dyDescent="0.2">
      <c r="K159"/>
    </row>
    <row r="160" spans="11:11" x14ac:dyDescent="0.2">
      <c r="K160"/>
    </row>
    <row r="161" spans="11:11" x14ac:dyDescent="0.2">
      <c r="K161"/>
    </row>
    <row r="162" spans="11:11" x14ac:dyDescent="0.2">
      <c r="K162"/>
    </row>
    <row r="163" spans="11:11" x14ac:dyDescent="0.2">
      <c r="K163"/>
    </row>
    <row r="164" spans="11:11" x14ac:dyDescent="0.2">
      <c r="K164"/>
    </row>
    <row r="165" spans="11:11" x14ac:dyDescent="0.2">
      <c r="K165"/>
    </row>
    <row r="166" spans="11:11" x14ac:dyDescent="0.2">
      <c r="K166"/>
    </row>
    <row r="167" spans="11:11" x14ac:dyDescent="0.2">
      <c r="K167"/>
    </row>
    <row r="168" spans="11:11" x14ac:dyDescent="0.2">
      <c r="K168"/>
    </row>
    <row r="169" spans="11:11" ht="12.75" customHeight="1" x14ac:dyDescent="0.2">
      <c r="K169"/>
    </row>
    <row r="170" spans="11:11" x14ac:dyDescent="0.2">
      <c r="K170"/>
    </row>
    <row r="171" spans="11:11" x14ac:dyDescent="0.2">
      <c r="K171"/>
    </row>
    <row r="172" spans="11:11" x14ac:dyDescent="0.2">
      <c r="K172"/>
    </row>
    <row r="173" spans="11:11" x14ac:dyDescent="0.2">
      <c r="K173"/>
    </row>
    <row r="174" spans="11:11" x14ac:dyDescent="0.2">
      <c r="K174"/>
    </row>
    <row r="175" spans="11:11" x14ac:dyDescent="0.2">
      <c r="K175"/>
    </row>
    <row r="176" spans="11:11" x14ac:dyDescent="0.2">
      <c r="K176"/>
    </row>
    <row r="177" spans="11:11" x14ac:dyDescent="0.2">
      <c r="K177"/>
    </row>
    <row r="178" spans="11:11" x14ac:dyDescent="0.2">
      <c r="K178"/>
    </row>
    <row r="179" spans="11:11" x14ac:dyDescent="0.2">
      <c r="K179"/>
    </row>
    <row r="180" spans="11:11" x14ac:dyDescent="0.2">
      <c r="K180"/>
    </row>
    <row r="181" spans="11:11" x14ac:dyDescent="0.2">
      <c r="K181"/>
    </row>
    <row r="182" spans="11:11" x14ac:dyDescent="0.2">
      <c r="K182"/>
    </row>
    <row r="183" spans="11:11" x14ac:dyDescent="0.2">
      <c r="K183"/>
    </row>
    <row r="184" spans="11:11" x14ac:dyDescent="0.2">
      <c r="K184"/>
    </row>
    <row r="185" spans="11:11" x14ac:dyDescent="0.2">
      <c r="K185"/>
    </row>
    <row r="186" spans="11:11" x14ac:dyDescent="0.2">
      <c r="K186"/>
    </row>
    <row r="187" spans="11:11" x14ac:dyDescent="0.2">
      <c r="K187"/>
    </row>
    <row r="188" spans="11:11" x14ac:dyDescent="0.2">
      <c r="K188"/>
    </row>
    <row r="189" spans="11:11" x14ac:dyDescent="0.2">
      <c r="K189"/>
    </row>
    <row r="190" spans="11:11" x14ac:dyDescent="0.2">
      <c r="K190"/>
    </row>
    <row r="191" spans="11:11" x14ac:dyDescent="0.2">
      <c r="K191"/>
    </row>
    <row r="192" spans="11:11" x14ac:dyDescent="0.2">
      <c r="K192"/>
    </row>
    <row r="193" spans="11:11" ht="12.75" customHeight="1" x14ac:dyDescent="0.2">
      <c r="K193"/>
    </row>
    <row r="194" spans="11:11" x14ac:dyDescent="0.2">
      <c r="K194"/>
    </row>
    <row r="195" spans="11:11" x14ac:dyDescent="0.2">
      <c r="K195"/>
    </row>
    <row r="196" spans="11:11" x14ac:dyDescent="0.2">
      <c r="K196"/>
    </row>
    <row r="197" spans="11:11" x14ac:dyDescent="0.2">
      <c r="K197"/>
    </row>
    <row r="198" spans="11:11" x14ac:dyDescent="0.2">
      <c r="K198"/>
    </row>
    <row r="199" spans="11:11" x14ac:dyDescent="0.2">
      <c r="K199"/>
    </row>
    <row r="200" spans="11:11" x14ac:dyDescent="0.2">
      <c r="K200"/>
    </row>
    <row r="201" spans="11:11" x14ac:dyDescent="0.2">
      <c r="K201"/>
    </row>
    <row r="202" spans="11:11" x14ac:dyDescent="0.2">
      <c r="K202"/>
    </row>
    <row r="203" spans="11:11" x14ac:dyDescent="0.2">
      <c r="K203"/>
    </row>
    <row r="204" spans="11:11" x14ac:dyDescent="0.2">
      <c r="K204"/>
    </row>
    <row r="205" spans="11:11" x14ac:dyDescent="0.2">
      <c r="K205"/>
    </row>
    <row r="206" spans="11:11" x14ac:dyDescent="0.2">
      <c r="K206"/>
    </row>
    <row r="207" spans="11:11" x14ac:dyDescent="0.2">
      <c r="K207"/>
    </row>
    <row r="208" spans="11:11" x14ac:dyDescent="0.2">
      <c r="K208"/>
    </row>
    <row r="209" spans="11:11" x14ac:dyDescent="0.2">
      <c r="K209"/>
    </row>
    <row r="210" spans="11:11" x14ac:dyDescent="0.2">
      <c r="K210"/>
    </row>
    <row r="211" spans="11:11" x14ac:dyDescent="0.2">
      <c r="K211"/>
    </row>
    <row r="212" spans="11:11" x14ac:dyDescent="0.2">
      <c r="K212"/>
    </row>
    <row r="213" spans="11:11" x14ac:dyDescent="0.2">
      <c r="K213"/>
    </row>
    <row r="214" spans="11:11" x14ac:dyDescent="0.2">
      <c r="K214"/>
    </row>
    <row r="215" spans="11:11" x14ac:dyDescent="0.2">
      <c r="K215"/>
    </row>
    <row r="216" spans="11:11" x14ac:dyDescent="0.2">
      <c r="K216"/>
    </row>
    <row r="217" spans="11:11" ht="12.75" customHeight="1" x14ac:dyDescent="0.2">
      <c r="K217"/>
    </row>
    <row r="218" spans="11:11" x14ac:dyDescent="0.2">
      <c r="K218"/>
    </row>
    <row r="219" spans="11:11" x14ac:dyDescent="0.2">
      <c r="K219"/>
    </row>
    <row r="220" spans="11:11" x14ac:dyDescent="0.2">
      <c r="K220"/>
    </row>
    <row r="221" spans="11:11" x14ac:dyDescent="0.2">
      <c r="K221"/>
    </row>
    <row r="222" spans="11:11" x14ac:dyDescent="0.2">
      <c r="K222"/>
    </row>
    <row r="223" spans="11:11" x14ac:dyDescent="0.2">
      <c r="K223"/>
    </row>
    <row r="224" spans="11:11" x14ac:dyDescent="0.2">
      <c r="K224"/>
    </row>
    <row r="225" spans="11:11" x14ac:dyDescent="0.2">
      <c r="K225"/>
    </row>
    <row r="226" spans="11:11" x14ac:dyDescent="0.2">
      <c r="K226"/>
    </row>
    <row r="227" spans="11:11" x14ac:dyDescent="0.2">
      <c r="K227"/>
    </row>
    <row r="228" spans="11:11" x14ac:dyDescent="0.2">
      <c r="K228"/>
    </row>
    <row r="229" spans="11:11" x14ac:dyDescent="0.2">
      <c r="K229"/>
    </row>
    <row r="230" spans="11:11" x14ac:dyDescent="0.2">
      <c r="K230"/>
    </row>
    <row r="231" spans="11:11" x14ac:dyDescent="0.2">
      <c r="K231"/>
    </row>
    <row r="232" spans="11:11" x14ac:dyDescent="0.2">
      <c r="K232"/>
    </row>
    <row r="233" spans="11:11" x14ac:dyDescent="0.2">
      <c r="K233"/>
    </row>
    <row r="234" spans="11:11" x14ac:dyDescent="0.2">
      <c r="K234"/>
    </row>
    <row r="235" spans="11:11" x14ac:dyDescent="0.2">
      <c r="K235"/>
    </row>
    <row r="236" spans="11:11" x14ac:dyDescent="0.2">
      <c r="K236"/>
    </row>
    <row r="237" spans="11:11" x14ac:dyDescent="0.2">
      <c r="K237"/>
    </row>
    <row r="238" spans="11:11" x14ac:dyDescent="0.2">
      <c r="K238"/>
    </row>
    <row r="239" spans="11:11" x14ac:dyDescent="0.2">
      <c r="K239"/>
    </row>
    <row r="240" spans="11:11" x14ac:dyDescent="0.2">
      <c r="K240"/>
    </row>
    <row r="241" spans="11:11" ht="12.75" customHeight="1" x14ac:dyDescent="0.2">
      <c r="K241"/>
    </row>
    <row r="242" spans="11:11" x14ac:dyDescent="0.2">
      <c r="K242"/>
    </row>
    <row r="243" spans="11:11" x14ac:dyDescent="0.2">
      <c r="K243"/>
    </row>
    <row r="244" spans="11:11" x14ac:dyDescent="0.2">
      <c r="K244"/>
    </row>
    <row r="245" spans="11:11" x14ac:dyDescent="0.2">
      <c r="K245"/>
    </row>
    <row r="246" spans="11:11" x14ac:dyDescent="0.2">
      <c r="K246"/>
    </row>
    <row r="247" spans="11:11" x14ac:dyDescent="0.2">
      <c r="K247"/>
    </row>
    <row r="248" spans="11:11" x14ac:dyDescent="0.2">
      <c r="K248"/>
    </row>
    <row r="249" spans="11:11" x14ac:dyDescent="0.2">
      <c r="K249"/>
    </row>
    <row r="250" spans="11:11" x14ac:dyDescent="0.2">
      <c r="K250"/>
    </row>
    <row r="251" spans="11:11" x14ac:dyDescent="0.2">
      <c r="K251"/>
    </row>
    <row r="252" spans="11:11" x14ac:dyDescent="0.2">
      <c r="K252"/>
    </row>
    <row r="253" spans="11:11" x14ac:dyDescent="0.2">
      <c r="K253"/>
    </row>
    <row r="254" spans="11:11" x14ac:dyDescent="0.2">
      <c r="K254"/>
    </row>
    <row r="255" spans="11:11" x14ac:dyDescent="0.2">
      <c r="K255"/>
    </row>
    <row r="256" spans="11:11" x14ac:dyDescent="0.2">
      <c r="K256"/>
    </row>
    <row r="257" spans="11:11" x14ac:dyDescent="0.2">
      <c r="K257"/>
    </row>
    <row r="258" spans="11:11" x14ac:dyDescent="0.2">
      <c r="K258"/>
    </row>
    <row r="259" spans="11:11" x14ac:dyDescent="0.2">
      <c r="K259"/>
    </row>
    <row r="260" spans="11:11" x14ac:dyDescent="0.2">
      <c r="K260"/>
    </row>
    <row r="261" spans="11:11" x14ac:dyDescent="0.2">
      <c r="K261"/>
    </row>
    <row r="262" spans="11:11" x14ac:dyDescent="0.2">
      <c r="K262"/>
    </row>
    <row r="263" spans="11:11" x14ac:dyDescent="0.2">
      <c r="K263"/>
    </row>
    <row r="264" spans="11:11" x14ac:dyDescent="0.2">
      <c r="K264"/>
    </row>
    <row r="265" spans="11:11" ht="12.75" customHeight="1" x14ac:dyDescent="0.2">
      <c r="K265"/>
    </row>
    <row r="266" spans="11:11" x14ac:dyDescent="0.2">
      <c r="K266"/>
    </row>
    <row r="267" spans="11:11" x14ac:dyDescent="0.2">
      <c r="K267"/>
    </row>
    <row r="268" spans="11:11" x14ac:dyDescent="0.2">
      <c r="K268"/>
    </row>
    <row r="269" spans="11:11" x14ac:dyDescent="0.2">
      <c r="K269"/>
    </row>
    <row r="270" spans="11:11" x14ac:dyDescent="0.2">
      <c r="K270"/>
    </row>
    <row r="271" spans="11:11" x14ac:dyDescent="0.2">
      <c r="K271"/>
    </row>
    <row r="272" spans="11:11" x14ac:dyDescent="0.2">
      <c r="K272"/>
    </row>
    <row r="273" spans="11:11" x14ac:dyDescent="0.2">
      <c r="K273"/>
    </row>
    <row r="274" spans="11:11" x14ac:dyDescent="0.2">
      <c r="K274"/>
    </row>
    <row r="275" spans="11:11" x14ac:dyDescent="0.2">
      <c r="K275"/>
    </row>
    <row r="276" spans="11:11" x14ac:dyDescent="0.2">
      <c r="K276"/>
    </row>
    <row r="277" spans="11:11" x14ac:dyDescent="0.2">
      <c r="K277"/>
    </row>
    <row r="278" spans="11:11" x14ac:dyDescent="0.2">
      <c r="K278"/>
    </row>
    <row r="279" spans="11:11" x14ac:dyDescent="0.2">
      <c r="K279"/>
    </row>
    <row r="280" spans="11:11" x14ac:dyDescent="0.2">
      <c r="K280"/>
    </row>
    <row r="281" spans="11:11" x14ac:dyDescent="0.2">
      <c r="K281"/>
    </row>
    <row r="282" spans="11:11" x14ac:dyDescent="0.2">
      <c r="K282"/>
    </row>
    <row r="283" spans="11:11" x14ac:dyDescent="0.2">
      <c r="K283"/>
    </row>
    <row r="284" spans="11:11" x14ac:dyDescent="0.2">
      <c r="K284"/>
    </row>
    <row r="285" spans="11:11" x14ac:dyDescent="0.2">
      <c r="K285"/>
    </row>
    <row r="286" spans="11:11" x14ac:dyDescent="0.2">
      <c r="K286"/>
    </row>
    <row r="287" spans="11:11" x14ac:dyDescent="0.2">
      <c r="K287"/>
    </row>
    <row r="288" spans="11:11" x14ac:dyDescent="0.2">
      <c r="K288"/>
    </row>
    <row r="289" spans="11:11" ht="12.75" customHeight="1" x14ac:dyDescent="0.2">
      <c r="K289"/>
    </row>
    <row r="290" spans="11:11" x14ac:dyDescent="0.2">
      <c r="K290"/>
    </row>
    <row r="291" spans="11:11" x14ac:dyDescent="0.2">
      <c r="K291"/>
    </row>
    <row r="292" spans="11:11" x14ac:dyDescent="0.2">
      <c r="K292"/>
    </row>
    <row r="293" spans="11:11" x14ac:dyDescent="0.2">
      <c r="K293"/>
    </row>
    <row r="294" spans="11:11" x14ac:dyDescent="0.2">
      <c r="K294"/>
    </row>
    <row r="295" spans="11:11" x14ac:dyDescent="0.2">
      <c r="K295"/>
    </row>
    <row r="296" spans="11:11" x14ac:dyDescent="0.2">
      <c r="K296"/>
    </row>
    <row r="297" spans="11:11" x14ac:dyDescent="0.2">
      <c r="K297"/>
    </row>
    <row r="298" spans="11:11" x14ac:dyDescent="0.2">
      <c r="K298"/>
    </row>
    <row r="299" spans="11:11" x14ac:dyDescent="0.2">
      <c r="K299"/>
    </row>
    <row r="300" spans="11:11" x14ac:dyDescent="0.2">
      <c r="K300"/>
    </row>
    <row r="301" spans="11:11" x14ac:dyDescent="0.2">
      <c r="K301"/>
    </row>
    <row r="302" spans="11:11" x14ac:dyDescent="0.2">
      <c r="K302"/>
    </row>
    <row r="303" spans="11:11" x14ac:dyDescent="0.2">
      <c r="K303"/>
    </row>
    <row r="304" spans="11:11" x14ac:dyDescent="0.2">
      <c r="K304"/>
    </row>
    <row r="305" spans="11:11" x14ac:dyDescent="0.2">
      <c r="K305"/>
    </row>
    <row r="306" spans="11:11" x14ac:dyDescent="0.2">
      <c r="K306"/>
    </row>
    <row r="307" spans="11:11" x14ac:dyDescent="0.2">
      <c r="K307"/>
    </row>
    <row r="308" spans="11:11" x14ac:dyDescent="0.2">
      <c r="K308"/>
    </row>
    <row r="309" spans="11:11" x14ac:dyDescent="0.2">
      <c r="K309"/>
    </row>
    <row r="310" spans="11:11" x14ac:dyDescent="0.2">
      <c r="K310"/>
    </row>
    <row r="311" spans="11:11" x14ac:dyDescent="0.2">
      <c r="K311"/>
    </row>
    <row r="312" spans="11:11" x14ac:dyDescent="0.2">
      <c r="K312"/>
    </row>
    <row r="313" spans="11:11" ht="12.75" customHeight="1" x14ac:dyDescent="0.2">
      <c r="K313"/>
    </row>
    <row r="314" spans="11:11" x14ac:dyDescent="0.2">
      <c r="K314"/>
    </row>
    <row r="315" spans="11:11" x14ac:dyDescent="0.2">
      <c r="K315"/>
    </row>
    <row r="316" spans="11:11" x14ac:dyDescent="0.2">
      <c r="K316"/>
    </row>
    <row r="317" spans="11:11" x14ac:dyDescent="0.2">
      <c r="K317"/>
    </row>
    <row r="318" spans="11:11" x14ac:dyDescent="0.2">
      <c r="K318"/>
    </row>
    <row r="319" spans="11:11" x14ac:dyDescent="0.2">
      <c r="K319"/>
    </row>
    <row r="320" spans="11:11" x14ac:dyDescent="0.2">
      <c r="K320"/>
    </row>
    <row r="321" spans="11:11" x14ac:dyDescent="0.2">
      <c r="K321"/>
    </row>
    <row r="322" spans="11:11" x14ac:dyDescent="0.2">
      <c r="K322"/>
    </row>
    <row r="323" spans="11:11" x14ac:dyDescent="0.2">
      <c r="K323"/>
    </row>
    <row r="324" spans="11:11" x14ac:dyDescent="0.2">
      <c r="K324"/>
    </row>
    <row r="325" spans="11:11" x14ac:dyDescent="0.2">
      <c r="K325"/>
    </row>
    <row r="326" spans="11:11" x14ac:dyDescent="0.2">
      <c r="K326"/>
    </row>
    <row r="327" spans="11:11" x14ac:dyDescent="0.2">
      <c r="K327"/>
    </row>
    <row r="328" spans="11:11" x14ac:dyDescent="0.2">
      <c r="K328"/>
    </row>
    <row r="329" spans="11:11" x14ac:dyDescent="0.2">
      <c r="K329"/>
    </row>
    <row r="330" spans="11:11" x14ac:dyDescent="0.2">
      <c r="K330"/>
    </row>
    <row r="331" spans="11:11" x14ac:dyDescent="0.2">
      <c r="K331"/>
    </row>
    <row r="332" spans="11:11" x14ac:dyDescent="0.2">
      <c r="K332"/>
    </row>
    <row r="333" spans="11:11" x14ac:dyDescent="0.2">
      <c r="K333"/>
    </row>
    <row r="334" spans="11:11" x14ac:dyDescent="0.2">
      <c r="K334"/>
    </row>
    <row r="335" spans="11:11" x14ac:dyDescent="0.2">
      <c r="K335"/>
    </row>
    <row r="336" spans="11:11" x14ac:dyDescent="0.2">
      <c r="K336"/>
    </row>
    <row r="337" spans="11:11" ht="12.75" customHeight="1" x14ac:dyDescent="0.2">
      <c r="K337"/>
    </row>
    <row r="338" spans="11:11" x14ac:dyDescent="0.2">
      <c r="K338"/>
    </row>
    <row r="339" spans="11:11" x14ac:dyDescent="0.2">
      <c r="K339"/>
    </row>
    <row r="340" spans="11:11" x14ac:dyDescent="0.2">
      <c r="K340"/>
    </row>
    <row r="341" spans="11:11" x14ac:dyDescent="0.2">
      <c r="K341"/>
    </row>
    <row r="342" spans="11:11" x14ac:dyDescent="0.2">
      <c r="K342"/>
    </row>
    <row r="343" spans="11:11" x14ac:dyDescent="0.2">
      <c r="K343"/>
    </row>
    <row r="344" spans="11:11" x14ac:dyDescent="0.2">
      <c r="K344"/>
    </row>
    <row r="345" spans="11:11" x14ac:dyDescent="0.2">
      <c r="K345"/>
    </row>
    <row r="346" spans="11:11" x14ac:dyDescent="0.2">
      <c r="K346"/>
    </row>
    <row r="347" spans="11:11" x14ac:dyDescent="0.2">
      <c r="K347"/>
    </row>
    <row r="348" spans="11:11" x14ac:dyDescent="0.2">
      <c r="K348"/>
    </row>
    <row r="349" spans="11:11" x14ac:dyDescent="0.2">
      <c r="K349"/>
    </row>
    <row r="350" spans="11:11" x14ac:dyDescent="0.2">
      <c r="K350"/>
    </row>
    <row r="351" spans="11:11" x14ac:dyDescent="0.2">
      <c r="K351"/>
    </row>
    <row r="352" spans="11:11" x14ac:dyDescent="0.2">
      <c r="K352"/>
    </row>
    <row r="353" spans="11:11" x14ac:dyDescent="0.2">
      <c r="K353"/>
    </row>
    <row r="354" spans="11:11" x14ac:dyDescent="0.2">
      <c r="K354"/>
    </row>
    <row r="355" spans="11:11" x14ac:dyDescent="0.2">
      <c r="K355"/>
    </row>
    <row r="356" spans="11:11" x14ac:dyDescent="0.2">
      <c r="K356"/>
    </row>
    <row r="357" spans="11:11" x14ac:dyDescent="0.2">
      <c r="K357"/>
    </row>
    <row r="358" spans="11:11" x14ac:dyDescent="0.2">
      <c r="K358"/>
    </row>
    <row r="359" spans="11:11" x14ac:dyDescent="0.2">
      <c r="K359"/>
    </row>
    <row r="360" spans="11:11" x14ac:dyDescent="0.2">
      <c r="K360"/>
    </row>
    <row r="361" spans="11:11" ht="12.75" customHeight="1" x14ac:dyDescent="0.2">
      <c r="K361"/>
    </row>
    <row r="362" spans="11:11" x14ac:dyDescent="0.2">
      <c r="K362"/>
    </row>
    <row r="363" spans="11:11" x14ac:dyDescent="0.2">
      <c r="K363"/>
    </row>
    <row r="364" spans="11:11" x14ac:dyDescent="0.2">
      <c r="K364"/>
    </row>
    <row r="365" spans="11:11" x14ac:dyDescent="0.2">
      <c r="K365"/>
    </row>
    <row r="366" spans="11:11" x14ac:dyDescent="0.2">
      <c r="K366"/>
    </row>
    <row r="367" spans="11:11" x14ac:dyDescent="0.2">
      <c r="K367"/>
    </row>
    <row r="368" spans="11:11" x14ac:dyDescent="0.2">
      <c r="K368"/>
    </row>
    <row r="369" spans="11:11" x14ac:dyDescent="0.2">
      <c r="K369"/>
    </row>
    <row r="370" spans="11:11" x14ac:dyDescent="0.2">
      <c r="K370"/>
    </row>
    <row r="371" spans="11:11" x14ac:dyDescent="0.2">
      <c r="K371"/>
    </row>
    <row r="372" spans="11:11" x14ac:dyDescent="0.2">
      <c r="K372"/>
    </row>
    <row r="373" spans="11:11" x14ac:dyDescent="0.2">
      <c r="K373"/>
    </row>
    <row r="374" spans="11:11" x14ac:dyDescent="0.2">
      <c r="K374"/>
    </row>
    <row r="375" spans="11:11" x14ac:dyDescent="0.2">
      <c r="K375"/>
    </row>
    <row r="376" spans="11:11" x14ac:dyDescent="0.2">
      <c r="K376"/>
    </row>
    <row r="377" spans="11:11" x14ac:dyDescent="0.2">
      <c r="K377"/>
    </row>
    <row r="378" spans="11:11" x14ac:dyDescent="0.2">
      <c r="K378"/>
    </row>
    <row r="379" spans="11:11" x14ac:dyDescent="0.2">
      <c r="K379"/>
    </row>
    <row r="380" spans="11:11" x14ac:dyDescent="0.2">
      <c r="K380"/>
    </row>
    <row r="381" spans="11:11" x14ac:dyDescent="0.2">
      <c r="K381"/>
    </row>
    <row r="382" spans="11:11" x14ac:dyDescent="0.2">
      <c r="K382"/>
    </row>
    <row r="383" spans="11:11" x14ac:dyDescent="0.2">
      <c r="K383"/>
    </row>
    <row r="384" spans="11:11" x14ac:dyDescent="0.2">
      <c r="K384"/>
    </row>
    <row r="385" spans="11:11" ht="12.75" customHeight="1" x14ac:dyDescent="0.2">
      <c r="K385"/>
    </row>
    <row r="386" spans="11:11" x14ac:dyDescent="0.2">
      <c r="K386"/>
    </row>
    <row r="387" spans="11:11" x14ac:dyDescent="0.2">
      <c r="K387"/>
    </row>
    <row r="388" spans="11:11" x14ac:dyDescent="0.2">
      <c r="K388"/>
    </row>
    <row r="389" spans="11:11" x14ac:dyDescent="0.2">
      <c r="K389"/>
    </row>
    <row r="390" spans="11:11" x14ac:dyDescent="0.2">
      <c r="K390"/>
    </row>
    <row r="391" spans="11:11" x14ac:dyDescent="0.2">
      <c r="K391"/>
    </row>
    <row r="392" spans="11:11" x14ac:dyDescent="0.2">
      <c r="K392"/>
    </row>
    <row r="393" spans="11:11" x14ac:dyDescent="0.2">
      <c r="K393"/>
    </row>
    <row r="394" spans="11:11" x14ac:dyDescent="0.2">
      <c r="K394"/>
    </row>
    <row r="395" spans="11:11" x14ac:dyDescent="0.2">
      <c r="K395"/>
    </row>
    <row r="396" spans="11:11" x14ac:dyDescent="0.2">
      <c r="K396"/>
    </row>
    <row r="397" spans="11:11" x14ac:dyDescent="0.2">
      <c r="K397"/>
    </row>
    <row r="398" spans="11:11" x14ac:dyDescent="0.2">
      <c r="K398"/>
    </row>
    <row r="399" spans="11:11" x14ac:dyDescent="0.2">
      <c r="K399"/>
    </row>
    <row r="400" spans="11:11" x14ac:dyDescent="0.2">
      <c r="K400"/>
    </row>
    <row r="401" spans="11:11" x14ac:dyDescent="0.2">
      <c r="K401"/>
    </row>
    <row r="402" spans="11:11" x14ac:dyDescent="0.2">
      <c r="K402"/>
    </row>
    <row r="403" spans="11:11" x14ac:dyDescent="0.2">
      <c r="K403"/>
    </row>
    <row r="404" spans="11:11" x14ac:dyDescent="0.2">
      <c r="K404"/>
    </row>
    <row r="405" spans="11:11" x14ac:dyDescent="0.2">
      <c r="K405"/>
    </row>
    <row r="406" spans="11:11" x14ac:dyDescent="0.2">
      <c r="K406"/>
    </row>
    <row r="407" spans="11:11" x14ac:dyDescent="0.2">
      <c r="K407"/>
    </row>
    <row r="408" spans="11:11" x14ac:dyDescent="0.2">
      <c r="K408"/>
    </row>
    <row r="409" spans="11:11" ht="12.75" customHeight="1" x14ac:dyDescent="0.2">
      <c r="K409"/>
    </row>
    <row r="410" spans="11:11" x14ac:dyDescent="0.2">
      <c r="K410"/>
    </row>
    <row r="411" spans="11:11" x14ac:dyDescent="0.2">
      <c r="K411"/>
    </row>
    <row r="412" spans="11:11" x14ac:dyDescent="0.2">
      <c r="K412"/>
    </row>
    <row r="413" spans="11:11" x14ac:dyDescent="0.2">
      <c r="K413"/>
    </row>
    <row r="414" spans="11:11" x14ac:dyDescent="0.2">
      <c r="K414"/>
    </row>
    <row r="415" spans="11:11" x14ac:dyDescent="0.2">
      <c r="K415"/>
    </row>
    <row r="416" spans="11:11" x14ac:dyDescent="0.2">
      <c r="K416"/>
    </row>
    <row r="417" spans="11:11" x14ac:dyDescent="0.2">
      <c r="K417"/>
    </row>
    <row r="418" spans="11:11" x14ac:dyDescent="0.2">
      <c r="K418"/>
    </row>
    <row r="419" spans="11:11" x14ac:dyDescent="0.2">
      <c r="K419"/>
    </row>
    <row r="420" spans="11:11" x14ac:dyDescent="0.2">
      <c r="K420"/>
    </row>
    <row r="421" spans="11:11" x14ac:dyDescent="0.2">
      <c r="K421"/>
    </row>
    <row r="422" spans="11:11" x14ac:dyDescent="0.2">
      <c r="K422"/>
    </row>
    <row r="423" spans="11:11" x14ac:dyDescent="0.2">
      <c r="K423"/>
    </row>
    <row r="424" spans="11:11" x14ac:dyDescent="0.2">
      <c r="K424"/>
    </row>
    <row r="425" spans="11:11" x14ac:dyDescent="0.2">
      <c r="K425"/>
    </row>
    <row r="426" spans="11:11" x14ac:dyDescent="0.2">
      <c r="K426"/>
    </row>
    <row r="427" spans="11:11" x14ac:dyDescent="0.2">
      <c r="K427"/>
    </row>
    <row r="428" spans="11:11" x14ac:dyDescent="0.2">
      <c r="K428"/>
    </row>
    <row r="429" spans="11:11" x14ac:dyDescent="0.2">
      <c r="K429"/>
    </row>
    <row r="430" spans="11:11" x14ac:dyDescent="0.2">
      <c r="K430"/>
    </row>
    <row r="431" spans="11:11" x14ac:dyDescent="0.2">
      <c r="K431"/>
    </row>
    <row r="432" spans="11:11" x14ac:dyDescent="0.2">
      <c r="K432"/>
    </row>
    <row r="433" spans="11:11" ht="12.75" customHeight="1" x14ac:dyDescent="0.2">
      <c r="K433"/>
    </row>
    <row r="434" spans="11:11" x14ac:dyDescent="0.2">
      <c r="K434"/>
    </row>
    <row r="435" spans="11:11" x14ac:dyDescent="0.2">
      <c r="K435"/>
    </row>
    <row r="436" spans="11:11" x14ac:dyDescent="0.2">
      <c r="K436"/>
    </row>
    <row r="437" spans="11:11" x14ac:dyDescent="0.2">
      <c r="K437"/>
    </row>
    <row r="438" spans="11:11" x14ac:dyDescent="0.2">
      <c r="K438"/>
    </row>
    <row r="439" spans="11:11" x14ac:dyDescent="0.2">
      <c r="K439"/>
    </row>
    <row r="440" spans="11:11" x14ac:dyDescent="0.2">
      <c r="K440"/>
    </row>
    <row r="441" spans="11:11" x14ac:dyDescent="0.2">
      <c r="K441"/>
    </row>
    <row r="442" spans="11:11" x14ac:dyDescent="0.2">
      <c r="K442"/>
    </row>
    <row r="443" spans="11:11" x14ac:dyDescent="0.2">
      <c r="K443"/>
    </row>
    <row r="444" spans="11:11" x14ac:dyDescent="0.2">
      <c r="K444"/>
    </row>
    <row r="445" spans="11:11" x14ac:dyDescent="0.2">
      <c r="K445"/>
    </row>
    <row r="446" spans="11:11" x14ac:dyDescent="0.2">
      <c r="K446"/>
    </row>
    <row r="447" spans="11:11" x14ac:dyDescent="0.2">
      <c r="K447"/>
    </row>
    <row r="448" spans="11:11" x14ac:dyDescent="0.2">
      <c r="K448"/>
    </row>
    <row r="449" spans="11:11" x14ac:dyDescent="0.2">
      <c r="K449"/>
    </row>
    <row r="450" spans="11:11" x14ac:dyDescent="0.2">
      <c r="K450"/>
    </row>
    <row r="451" spans="11:11" x14ac:dyDescent="0.2">
      <c r="K451"/>
    </row>
    <row r="452" spans="11:11" x14ac:dyDescent="0.2">
      <c r="K452"/>
    </row>
    <row r="453" spans="11:11" x14ac:dyDescent="0.2">
      <c r="K453"/>
    </row>
    <row r="454" spans="11:11" x14ac:dyDescent="0.2">
      <c r="K454"/>
    </row>
    <row r="455" spans="11:11" x14ac:dyDescent="0.2">
      <c r="K455"/>
    </row>
    <row r="456" spans="11:11" x14ac:dyDescent="0.2">
      <c r="K456"/>
    </row>
    <row r="457" spans="11:11" ht="12.75" customHeight="1" x14ac:dyDescent="0.2">
      <c r="K457"/>
    </row>
    <row r="458" spans="11:11" x14ac:dyDescent="0.2">
      <c r="K458"/>
    </row>
    <row r="459" spans="11:11" x14ac:dyDescent="0.2">
      <c r="K459"/>
    </row>
    <row r="460" spans="11:11" x14ac:dyDescent="0.2">
      <c r="K460"/>
    </row>
    <row r="461" spans="11:11" x14ac:dyDescent="0.2">
      <c r="K461"/>
    </row>
    <row r="462" spans="11:11" x14ac:dyDescent="0.2">
      <c r="K462"/>
    </row>
    <row r="463" spans="11:11" x14ac:dyDescent="0.2">
      <c r="K463"/>
    </row>
    <row r="464" spans="11:11" x14ac:dyDescent="0.2">
      <c r="K464"/>
    </row>
    <row r="465" spans="11:11" x14ac:dyDescent="0.2">
      <c r="K465"/>
    </row>
    <row r="466" spans="11:11" x14ac:dyDescent="0.2">
      <c r="K466"/>
    </row>
    <row r="467" spans="11:11" x14ac:dyDescent="0.2">
      <c r="K467"/>
    </row>
    <row r="468" spans="11:11" x14ac:dyDescent="0.2">
      <c r="K468"/>
    </row>
    <row r="469" spans="11:11" x14ac:dyDescent="0.2">
      <c r="K469"/>
    </row>
    <row r="470" spans="11:11" x14ac:dyDescent="0.2">
      <c r="K470"/>
    </row>
    <row r="471" spans="11:11" x14ac:dyDescent="0.2">
      <c r="K471"/>
    </row>
    <row r="472" spans="11:11" x14ac:dyDescent="0.2">
      <c r="K472"/>
    </row>
    <row r="473" spans="11:11" x14ac:dyDescent="0.2">
      <c r="K473"/>
    </row>
    <row r="474" spans="11:11" x14ac:dyDescent="0.2">
      <c r="K474"/>
    </row>
    <row r="475" spans="11:11" x14ac:dyDescent="0.2">
      <c r="K475"/>
    </row>
    <row r="476" spans="11:11" x14ac:dyDescent="0.2">
      <c r="K476"/>
    </row>
    <row r="477" spans="11:11" x14ac:dyDescent="0.2">
      <c r="K477"/>
    </row>
    <row r="478" spans="11:11" x14ac:dyDescent="0.2">
      <c r="K478"/>
    </row>
    <row r="479" spans="11:11" x14ac:dyDescent="0.2">
      <c r="K479"/>
    </row>
    <row r="480" spans="11:11" x14ac:dyDescent="0.2">
      <c r="K480"/>
    </row>
    <row r="481" spans="11:11" x14ac:dyDescent="0.2">
      <c r="K481"/>
    </row>
    <row r="482" spans="11:11" x14ac:dyDescent="0.2">
      <c r="K482"/>
    </row>
    <row r="483" spans="11:11" x14ac:dyDescent="0.2">
      <c r="K483"/>
    </row>
    <row r="484" spans="11:11" x14ac:dyDescent="0.2">
      <c r="K484"/>
    </row>
    <row r="485" spans="11:11" x14ac:dyDescent="0.2">
      <c r="K485"/>
    </row>
    <row r="486" spans="11:11" x14ac:dyDescent="0.2">
      <c r="K486"/>
    </row>
    <row r="487" spans="11:11" x14ac:dyDescent="0.2">
      <c r="K487"/>
    </row>
    <row r="488" spans="11:11" x14ac:dyDescent="0.2">
      <c r="K488"/>
    </row>
    <row r="489" spans="11:11" x14ac:dyDescent="0.2">
      <c r="K489"/>
    </row>
    <row r="490" spans="11:11" x14ac:dyDescent="0.2">
      <c r="K490"/>
    </row>
    <row r="491" spans="11:11" x14ac:dyDescent="0.2">
      <c r="K491"/>
    </row>
    <row r="492" spans="11:11" x14ac:dyDescent="0.2">
      <c r="K492"/>
    </row>
    <row r="493" spans="11:11" x14ac:dyDescent="0.2">
      <c r="K493"/>
    </row>
    <row r="494" spans="11:11" x14ac:dyDescent="0.2">
      <c r="K494"/>
    </row>
    <row r="495" spans="11:11" x14ac:dyDescent="0.2">
      <c r="K495"/>
    </row>
    <row r="496" spans="11:11" x14ac:dyDescent="0.2">
      <c r="K496"/>
    </row>
    <row r="497" spans="11:11" x14ac:dyDescent="0.2">
      <c r="K497"/>
    </row>
    <row r="498" spans="11:11" x14ac:dyDescent="0.2">
      <c r="K498"/>
    </row>
    <row r="499" spans="11:11" x14ac:dyDescent="0.2">
      <c r="K499"/>
    </row>
    <row r="500" spans="11:11" x14ac:dyDescent="0.2">
      <c r="K500"/>
    </row>
    <row r="501" spans="11:11" x14ac:dyDescent="0.2">
      <c r="K501"/>
    </row>
    <row r="502" spans="11:11" x14ac:dyDescent="0.2">
      <c r="K502"/>
    </row>
    <row r="503" spans="11:11" x14ac:dyDescent="0.2">
      <c r="K503"/>
    </row>
    <row r="504" spans="11:11" x14ac:dyDescent="0.2">
      <c r="K504"/>
    </row>
    <row r="505" spans="11:11" x14ac:dyDescent="0.2">
      <c r="K505"/>
    </row>
    <row r="506" spans="11:11" x14ac:dyDescent="0.2">
      <c r="K506"/>
    </row>
    <row r="507" spans="11:11" x14ac:dyDescent="0.2">
      <c r="K507"/>
    </row>
  </sheetData>
  <sortState xmlns:xlrd2="http://schemas.microsoft.com/office/spreadsheetml/2017/richdata2" ref="W6:W37">
    <sortCondition ref="W6:W37"/>
  </sortState>
  <mergeCells count="7">
    <mergeCell ref="B2:T2"/>
    <mergeCell ref="Q4:S4"/>
    <mergeCell ref="B4:C4"/>
    <mergeCell ref="D4:F4"/>
    <mergeCell ref="G4:I4"/>
    <mergeCell ref="L4:M4"/>
    <mergeCell ref="N4:P4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87406D-34A0-4F2F-88C3-65E5746317F3}">
  <dimension ref="A2:W506"/>
  <sheetViews>
    <sheetView workbookViewId="0">
      <pane xSplit="1" ySplit="3" topLeftCell="B4" activePane="bottomRight" state="frozen"/>
      <selection pane="topRight" activeCell="C1" sqref="C1"/>
      <selection pane="bottomLeft" activeCell="A4" sqref="A4"/>
      <selection pane="bottomRight" activeCell="Y12" sqref="Y12"/>
    </sheetView>
  </sheetViews>
  <sheetFormatPr defaultRowHeight="12.75" x14ac:dyDescent="0.2"/>
  <cols>
    <col min="1" max="1" width="5.7109375" style="1" customWidth="1"/>
    <col min="11" max="11" width="9.140625" style="52" customWidth="1"/>
  </cols>
  <sheetData>
    <row r="2" spans="1:20" ht="18.75" x14ac:dyDescent="0.3">
      <c r="B2" s="132" t="s">
        <v>189</v>
      </c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4"/>
    </row>
    <row r="4" spans="1:20" x14ac:dyDescent="0.2">
      <c r="B4" s="135" t="s">
        <v>3</v>
      </c>
      <c r="C4" s="135"/>
      <c r="D4" s="135" t="s">
        <v>4</v>
      </c>
      <c r="E4" s="135"/>
      <c r="F4" s="135"/>
      <c r="G4" s="135" t="s">
        <v>5</v>
      </c>
      <c r="H4" s="135"/>
      <c r="I4" s="135"/>
      <c r="L4" s="135" t="s">
        <v>3</v>
      </c>
      <c r="M4" s="135"/>
      <c r="N4" s="135" t="s">
        <v>4</v>
      </c>
      <c r="O4" s="135"/>
      <c r="P4" s="135"/>
      <c r="Q4" s="135" t="s">
        <v>5</v>
      </c>
      <c r="R4" s="135"/>
      <c r="S4" s="135"/>
    </row>
    <row r="5" spans="1:20" x14ac:dyDescent="0.2">
      <c r="B5" s="60">
        <v>18</v>
      </c>
      <c r="C5" s="60">
        <v>19</v>
      </c>
      <c r="D5" s="60">
        <v>20</v>
      </c>
      <c r="E5" s="60">
        <v>21</v>
      </c>
      <c r="F5" s="60">
        <v>22</v>
      </c>
      <c r="G5" s="60">
        <v>23</v>
      </c>
      <c r="H5" s="60">
        <v>24</v>
      </c>
      <c r="I5" s="60">
        <v>25</v>
      </c>
      <c r="L5" s="60">
        <v>18</v>
      </c>
      <c r="M5" s="60">
        <v>19</v>
      </c>
      <c r="N5" s="60">
        <v>20</v>
      </c>
      <c r="O5" s="60">
        <v>21</v>
      </c>
      <c r="P5" s="60">
        <v>22</v>
      </c>
      <c r="Q5" s="60">
        <v>23</v>
      </c>
      <c r="R5" s="60">
        <v>24</v>
      </c>
      <c r="S5" s="60">
        <v>25</v>
      </c>
    </row>
    <row r="6" spans="1:20" x14ac:dyDescent="0.2">
      <c r="A6" s="1">
        <v>1</v>
      </c>
      <c r="B6" s="31" t="s">
        <v>134</v>
      </c>
      <c r="C6" s="31" t="s">
        <v>159</v>
      </c>
      <c r="D6" s="31" t="s">
        <v>159</v>
      </c>
      <c r="E6" s="31" t="s">
        <v>131</v>
      </c>
      <c r="F6" s="31" t="s">
        <v>131</v>
      </c>
      <c r="G6" s="31" t="s">
        <v>157</v>
      </c>
      <c r="H6" s="31" t="s">
        <v>131</v>
      </c>
      <c r="I6" s="31" t="s">
        <v>131</v>
      </c>
      <c r="K6" s="53" t="s">
        <v>131</v>
      </c>
      <c r="L6" s="55"/>
      <c r="M6" s="55"/>
      <c r="N6" s="55">
        <f>'Men Analysis'!O6+'Women Analysis'!N6</f>
        <v>8</v>
      </c>
      <c r="O6" s="55">
        <f>'Men Analysis'!P6+'Women Analysis'!O6</f>
        <v>11</v>
      </c>
      <c r="P6" s="55">
        <f>'Men Analysis'!Q6+'Women Analysis'!P6</f>
        <v>12</v>
      </c>
      <c r="Q6" s="55">
        <f>'Men Analysis'!R6+'Women Analysis'!Q6</f>
        <v>19</v>
      </c>
      <c r="R6" s="55">
        <f>'Men Analysis'!S6+'Women Analysis'!R6</f>
        <v>23</v>
      </c>
      <c r="S6" s="55">
        <f>'Men Analysis'!T6+'Women Analysis'!S6</f>
        <v>32</v>
      </c>
      <c r="T6" s="55">
        <f>SUM(L6:S6)</f>
        <v>105</v>
      </c>
    </row>
    <row r="7" spans="1:20" x14ac:dyDescent="0.2">
      <c r="A7" s="1">
        <v>2</v>
      </c>
      <c r="B7" s="31" t="s">
        <v>158</v>
      </c>
      <c r="C7" s="31" t="s">
        <v>158</v>
      </c>
      <c r="D7" s="31" t="s">
        <v>131</v>
      </c>
      <c r="E7" s="31" t="s">
        <v>131</v>
      </c>
      <c r="F7" s="31" t="s">
        <v>131</v>
      </c>
      <c r="G7" s="31" t="s">
        <v>131</v>
      </c>
      <c r="H7" s="31" t="s">
        <v>159</v>
      </c>
      <c r="I7" s="31" t="s">
        <v>157</v>
      </c>
      <c r="K7" s="53" t="s">
        <v>157</v>
      </c>
      <c r="L7" s="55">
        <f>'Men Analysis'!M7+'Women Analysis'!L7</f>
        <v>1</v>
      </c>
      <c r="M7" s="55">
        <f>'Men Analysis'!N7+'Women Analysis'!M7</f>
        <v>1</v>
      </c>
      <c r="N7" s="55">
        <f>'Men Analysis'!O7+'Women Analysis'!N7</f>
        <v>3</v>
      </c>
      <c r="O7" s="55">
        <f>'Men Analysis'!P7+'Women Analysis'!O7</f>
        <v>6</v>
      </c>
      <c r="P7" s="55">
        <f>'Men Analysis'!Q7+'Women Analysis'!P7</f>
        <v>14</v>
      </c>
      <c r="Q7" s="55">
        <f>'Men Analysis'!R7+'Women Analysis'!Q7</f>
        <v>22</v>
      </c>
      <c r="R7" s="55">
        <f>'Men Analysis'!S7+'Women Analysis'!R7</f>
        <v>22</v>
      </c>
      <c r="S7" s="55">
        <f>'Men Analysis'!T7+'Women Analysis'!S7</f>
        <v>25</v>
      </c>
      <c r="T7" s="55">
        <f t="shared" ref="T7:T25" si="0">SUM(L7:S7)</f>
        <v>94</v>
      </c>
    </row>
    <row r="8" spans="1:20" x14ac:dyDescent="0.2">
      <c r="A8" s="1">
        <v>3</v>
      </c>
      <c r="B8" s="31"/>
      <c r="C8" s="31"/>
      <c r="D8" s="31"/>
      <c r="E8" s="31" t="s">
        <v>137</v>
      </c>
      <c r="F8" s="31" t="s">
        <v>141</v>
      </c>
      <c r="G8" s="31" t="s">
        <v>158</v>
      </c>
      <c r="H8" s="31" t="s">
        <v>158</v>
      </c>
      <c r="I8" s="31" t="s">
        <v>157</v>
      </c>
      <c r="K8" s="53" t="s">
        <v>158</v>
      </c>
      <c r="L8" s="55">
        <f>'Men Analysis'!M8+'Women Analysis'!L8</f>
        <v>1</v>
      </c>
      <c r="M8" s="55">
        <f>'Men Analysis'!N8+'Women Analysis'!M8</f>
        <v>4</v>
      </c>
      <c r="N8" s="55">
        <f>'Men Analysis'!O8+'Women Analysis'!N8</f>
        <v>3</v>
      </c>
      <c r="O8" s="55">
        <f>'Men Analysis'!P8+'Women Analysis'!O8</f>
        <v>8</v>
      </c>
      <c r="P8" s="55">
        <f>'Men Analysis'!Q8+'Women Analysis'!P8</f>
        <v>9</v>
      </c>
      <c r="Q8" s="55">
        <f>'Men Analysis'!R8+'Women Analysis'!Q8</f>
        <v>11</v>
      </c>
      <c r="R8" s="55">
        <f>'Men Analysis'!S8+'Women Analysis'!R8</f>
        <v>10</v>
      </c>
      <c r="S8" s="55">
        <f>'Men Analysis'!T8+'Women Analysis'!S8</f>
        <v>9</v>
      </c>
      <c r="T8" s="55">
        <f t="shared" si="0"/>
        <v>55</v>
      </c>
    </row>
    <row r="9" spans="1:20" x14ac:dyDescent="0.2">
      <c r="A9" s="1">
        <v>4</v>
      </c>
      <c r="B9" s="31"/>
      <c r="C9" s="31" t="s">
        <v>138</v>
      </c>
      <c r="D9" s="31" t="s">
        <v>137</v>
      </c>
      <c r="E9" s="31" t="s">
        <v>134</v>
      </c>
      <c r="F9" s="31" t="s">
        <v>130</v>
      </c>
      <c r="G9" s="31" t="s">
        <v>159</v>
      </c>
      <c r="H9" s="31" t="s">
        <v>159</v>
      </c>
      <c r="I9" s="31" t="s">
        <v>159</v>
      </c>
      <c r="K9" s="53" t="s">
        <v>159</v>
      </c>
      <c r="L9" s="55"/>
      <c r="M9" s="55">
        <f>'Men Analysis'!N9+'Women Analysis'!M9</f>
        <v>6</v>
      </c>
      <c r="N9" s="55">
        <f>'Men Analysis'!O9+'Women Analysis'!N9</f>
        <v>16</v>
      </c>
      <c r="O9" s="55">
        <f>'Men Analysis'!P9+'Women Analysis'!O9</f>
        <v>12</v>
      </c>
      <c r="P9" s="55">
        <f>'Men Analysis'!Q9+'Women Analysis'!P9</f>
        <v>13</v>
      </c>
      <c r="Q9" s="55">
        <f>'Men Analysis'!R9+'Women Analysis'!Q9</f>
        <v>15</v>
      </c>
      <c r="R9" s="55">
        <f>'Men Analysis'!S9+'Women Analysis'!R9</f>
        <v>18</v>
      </c>
      <c r="S9" s="55">
        <f>'Men Analysis'!T9+'Women Analysis'!S9</f>
        <v>11</v>
      </c>
      <c r="T9" s="55">
        <f t="shared" si="0"/>
        <v>91</v>
      </c>
    </row>
    <row r="10" spans="1:20" x14ac:dyDescent="0.2">
      <c r="A10" s="1">
        <v>5</v>
      </c>
      <c r="B10" s="31"/>
      <c r="C10" s="31"/>
      <c r="D10" s="31"/>
      <c r="E10" s="31"/>
      <c r="F10" s="31"/>
      <c r="G10" s="31"/>
      <c r="H10" s="31"/>
      <c r="I10" s="31" t="s">
        <v>159</v>
      </c>
      <c r="K10" s="53" t="s">
        <v>130</v>
      </c>
      <c r="L10" s="55">
        <f>'Men Analysis'!M10+'Women Analysis'!L10</f>
        <v>14</v>
      </c>
      <c r="M10" s="55">
        <f>'Men Analysis'!N10+'Women Analysis'!M10</f>
        <v>24</v>
      </c>
      <c r="N10" s="55">
        <f>'Men Analysis'!O10+'Women Analysis'!N10</f>
        <v>12</v>
      </c>
      <c r="O10" s="55">
        <f>'Men Analysis'!P10+'Women Analysis'!O10</f>
        <v>21</v>
      </c>
      <c r="P10" s="55">
        <f>'Men Analysis'!Q10+'Women Analysis'!P10</f>
        <v>14</v>
      </c>
      <c r="Q10" s="55"/>
      <c r="R10" s="55"/>
      <c r="S10" s="55"/>
      <c r="T10" s="55">
        <f t="shared" si="0"/>
        <v>85</v>
      </c>
    </row>
    <row r="11" spans="1:20" x14ac:dyDescent="0.2">
      <c r="A11" s="1">
        <v>6</v>
      </c>
      <c r="B11" s="31"/>
      <c r="C11" s="31"/>
      <c r="D11" s="31"/>
      <c r="E11" s="31"/>
      <c r="F11" s="31" t="s">
        <v>141</v>
      </c>
      <c r="G11" s="31" t="s">
        <v>133</v>
      </c>
      <c r="H11" s="31" t="s">
        <v>157</v>
      </c>
      <c r="I11" s="31" t="s">
        <v>131</v>
      </c>
      <c r="K11" s="53" t="s">
        <v>134</v>
      </c>
      <c r="L11" s="55">
        <f>'Men Analysis'!M11+'Women Analysis'!L11</f>
        <v>8</v>
      </c>
      <c r="M11" s="55">
        <f>'Men Analysis'!N11+'Women Analysis'!M11</f>
        <v>10</v>
      </c>
      <c r="N11" s="55">
        <f>'Men Analysis'!O11+'Women Analysis'!N11</f>
        <v>9</v>
      </c>
      <c r="O11" s="55">
        <f>'Men Analysis'!P11+'Women Analysis'!O11</f>
        <v>6</v>
      </c>
      <c r="P11" s="55"/>
      <c r="Q11" s="55"/>
      <c r="R11" s="55"/>
      <c r="S11" s="55"/>
      <c r="T11" s="55">
        <f t="shared" si="0"/>
        <v>33</v>
      </c>
    </row>
    <row r="12" spans="1:20" x14ac:dyDescent="0.2">
      <c r="A12" s="1">
        <v>7</v>
      </c>
      <c r="B12" s="31"/>
      <c r="C12" s="31"/>
      <c r="D12" s="31"/>
      <c r="E12" s="31"/>
      <c r="F12" s="31"/>
      <c r="G12" s="31"/>
      <c r="H12" s="31" t="s">
        <v>159</v>
      </c>
      <c r="I12" s="31" t="s">
        <v>158</v>
      </c>
      <c r="K12" s="53" t="s">
        <v>132</v>
      </c>
      <c r="L12" s="55">
        <f>'Men Analysis'!M12+'Women Analysis'!L12</f>
        <v>1</v>
      </c>
      <c r="M12" s="55">
        <f>'Men Analysis'!N12+'Women Analysis'!M12</f>
        <v>7</v>
      </c>
      <c r="N12" s="55">
        <f>'Men Analysis'!O12+'Women Analysis'!N12</f>
        <v>6</v>
      </c>
      <c r="O12" s="55"/>
      <c r="P12" s="55"/>
      <c r="Q12" s="55"/>
      <c r="R12" s="55"/>
      <c r="S12" s="55"/>
      <c r="T12" s="55">
        <f t="shared" si="0"/>
        <v>14</v>
      </c>
    </row>
    <row r="13" spans="1:20" x14ac:dyDescent="0.2">
      <c r="A13" s="1">
        <v>8</v>
      </c>
      <c r="B13" s="31" t="s">
        <v>130</v>
      </c>
      <c r="C13" s="31" t="s">
        <v>130</v>
      </c>
      <c r="D13" s="31" t="s">
        <v>130</v>
      </c>
      <c r="E13" s="31" t="s">
        <v>157</v>
      </c>
      <c r="F13" s="31" t="s">
        <v>157</v>
      </c>
      <c r="G13" s="31" t="s">
        <v>158</v>
      </c>
      <c r="H13" s="31" t="s">
        <v>158</v>
      </c>
      <c r="I13" s="31" t="s">
        <v>131</v>
      </c>
      <c r="K13" s="53" t="s">
        <v>139</v>
      </c>
      <c r="L13" s="55">
        <f>'Men Analysis'!M13+'Women Analysis'!L13</f>
        <v>5</v>
      </c>
      <c r="M13" s="55">
        <f>'Men Analysis'!N13+'Women Analysis'!M13</f>
        <v>3</v>
      </c>
      <c r="N13" s="55"/>
      <c r="O13" s="55"/>
      <c r="P13" s="55"/>
      <c r="Q13" s="55"/>
      <c r="R13" s="55"/>
      <c r="S13" s="55"/>
      <c r="T13" s="55">
        <f t="shared" si="0"/>
        <v>8</v>
      </c>
    </row>
    <row r="14" spans="1:20" x14ac:dyDescent="0.2">
      <c r="A14" s="1">
        <v>9</v>
      </c>
      <c r="B14" s="31" t="s">
        <v>132</v>
      </c>
      <c r="C14" s="31" t="s">
        <v>134</v>
      </c>
      <c r="D14" s="31" t="s">
        <v>130</v>
      </c>
      <c r="E14" s="31" t="s">
        <v>130</v>
      </c>
      <c r="F14" s="31" t="s">
        <v>159</v>
      </c>
      <c r="G14" s="31" t="s">
        <v>159</v>
      </c>
      <c r="H14" s="31" t="s">
        <v>131</v>
      </c>
      <c r="I14" s="31" t="s">
        <v>131</v>
      </c>
      <c r="K14" s="53" t="s">
        <v>140</v>
      </c>
      <c r="L14" s="55">
        <f>'Men Analysis'!M14+'Women Analysis'!L14</f>
        <v>7</v>
      </c>
      <c r="M14" s="55"/>
      <c r="N14" s="55"/>
      <c r="O14" s="55"/>
      <c r="P14" s="55"/>
      <c r="Q14" s="55"/>
      <c r="R14" s="55"/>
      <c r="S14" s="55"/>
      <c r="T14" s="55">
        <f t="shared" si="0"/>
        <v>7</v>
      </c>
    </row>
    <row r="15" spans="1:20" x14ac:dyDescent="0.2">
      <c r="A15" s="1">
        <v>10</v>
      </c>
      <c r="B15" s="31"/>
      <c r="C15" s="31" t="s">
        <v>130</v>
      </c>
      <c r="D15" s="31" t="s">
        <v>159</v>
      </c>
      <c r="E15" s="31" t="s">
        <v>158</v>
      </c>
      <c r="F15" s="31" t="s">
        <v>158</v>
      </c>
      <c r="G15" s="31" t="s">
        <v>157</v>
      </c>
      <c r="H15" s="31" t="s">
        <v>131</v>
      </c>
      <c r="I15" s="31" t="s">
        <v>131</v>
      </c>
      <c r="K15" s="53" t="s">
        <v>133</v>
      </c>
      <c r="L15" s="55"/>
      <c r="M15" s="55"/>
      <c r="N15" s="55"/>
      <c r="O15" s="55"/>
      <c r="P15" s="55"/>
      <c r="Q15" s="55">
        <f>'Men Analysis'!R15+'Women Analysis'!Q15</f>
        <v>5</v>
      </c>
      <c r="R15" s="55">
        <f>'Men Analysis'!S15+'Women Analysis'!R15</f>
        <v>5</v>
      </c>
      <c r="S15" s="55"/>
      <c r="T15" s="55">
        <f t="shared" si="0"/>
        <v>10</v>
      </c>
    </row>
    <row r="16" spans="1:20" x14ac:dyDescent="0.2">
      <c r="A16" s="1">
        <v>11</v>
      </c>
      <c r="B16" s="31" t="s">
        <v>136</v>
      </c>
      <c r="C16" s="31" t="s">
        <v>132</v>
      </c>
      <c r="D16" s="31" t="s">
        <v>130</v>
      </c>
      <c r="E16" s="31" t="s">
        <v>159</v>
      </c>
      <c r="F16" s="31" t="s">
        <v>130</v>
      </c>
      <c r="G16" s="31" t="s">
        <v>157</v>
      </c>
      <c r="H16" s="31" t="s">
        <v>131</v>
      </c>
      <c r="I16" s="31" t="s">
        <v>157</v>
      </c>
      <c r="K16" s="53" t="s">
        <v>141</v>
      </c>
      <c r="L16" s="55"/>
      <c r="M16" s="55"/>
      <c r="N16" s="55"/>
      <c r="O16" s="55"/>
      <c r="P16" s="55">
        <f>'Men Analysis'!Q16+'Women Analysis'!P16</f>
        <v>14</v>
      </c>
      <c r="Q16" s="55"/>
      <c r="R16" s="55"/>
      <c r="S16" s="55"/>
      <c r="T16" s="55">
        <f t="shared" si="0"/>
        <v>14</v>
      </c>
    </row>
    <row r="17" spans="1:20" x14ac:dyDescent="0.2">
      <c r="A17" s="1">
        <v>12</v>
      </c>
      <c r="B17" s="31" t="s">
        <v>134</v>
      </c>
      <c r="C17" s="31" t="s">
        <v>130</v>
      </c>
      <c r="D17" s="31" t="s">
        <v>132</v>
      </c>
      <c r="E17" s="31" t="s">
        <v>159</v>
      </c>
      <c r="F17" s="31" t="s">
        <v>130</v>
      </c>
      <c r="G17" s="31" t="s">
        <v>157</v>
      </c>
      <c r="H17" s="31" t="s">
        <v>158</v>
      </c>
      <c r="I17" s="31" t="s">
        <v>158</v>
      </c>
      <c r="K17" s="53" t="s">
        <v>142</v>
      </c>
      <c r="L17" s="55"/>
      <c r="M17" s="55"/>
      <c r="N17" s="55"/>
      <c r="O17" s="55">
        <f>'Men Analysis'!P17+'Women Analysis'!O17</f>
        <v>7</v>
      </c>
      <c r="P17" s="55"/>
      <c r="Q17" s="55"/>
      <c r="R17" s="55"/>
      <c r="S17" s="55"/>
      <c r="T17" s="55">
        <f t="shared" si="0"/>
        <v>7</v>
      </c>
    </row>
    <row r="18" spans="1:20" x14ac:dyDescent="0.2">
      <c r="A18" s="1">
        <v>13</v>
      </c>
      <c r="B18" s="31" t="s">
        <v>136</v>
      </c>
      <c r="C18" s="31" t="s">
        <v>139</v>
      </c>
      <c r="D18" s="31" t="s">
        <v>143</v>
      </c>
      <c r="E18" s="31" t="s">
        <v>130</v>
      </c>
      <c r="F18" s="31" t="s">
        <v>159</v>
      </c>
      <c r="G18" s="31" t="s">
        <v>157</v>
      </c>
      <c r="H18" s="31" t="s">
        <v>157</v>
      </c>
      <c r="I18" s="31" t="s">
        <v>131</v>
      </c>
      <c r="K18" s="53" t="s">
        <v>143</v>
      </c>
      <c r="L18" s="55"/>
      <c r="M18" s="55"/>
      <c r="N18" s="55">
        <f>'Men Analysis'!O18+'Women Analysis'!N18</f>
        <v>3</v>
      </c>
      <c r="O18" s="55"/>
      <c r="P18" s="55"/>
      <c r="Q18" s="55"/>
      <c r="R18" s="55"/>
      <c r="S18" s="55"/>
      <c r="T18" s="55">
        <f t="shared" si="0"/>
        <v>3</v>
      </c>
    </row>
    <row r="19" spans="1:20" x14ac:dyDescent="0.2">
      <c r="A19" s="1">
        <v>14</v>
      </c>
      <c r="B19" s="31"/>
      <c r="C19" s="31"/>
      <c r="D19" s="31"/>
      <c r="E19" s="31" t="s">
        <v>137</v>
      </c>
      <c r="F19" s="31" t="s">
        <v>130</v>
      </c>
      <c r="G19" s="31" t="s">
        <v>158</v>
      </c>
      <c r="H19" s="31" t="s">
        <v>157</v>
      </c>
      <c r="I19" s="31" t="s">
        <v>131</v>
      </c>
      <c r="K19" s="53" t="s">
        <v>138</v>
      </c>
      <c r="L19" s="55"/>
      <c r="M19" s="55">
        <f>'Men Analysis'!N19+'Women Analysis'!M19</f>
        <v>6</v>
      </c>
      <c r="N19" s="55"/>
      <c r="O19" s="55"/>
      <c r="P19" s="55"/>
      <c r="Q19" s="55"/>
      <c r="R19" s="55"/>
      <c r="S19" s="55"/>
      <c r="T19" s="55">
        <f t="shared" si="0"/>
        <v>6</v>
      </c>
    </row>
    <row r="20" spans="1:20" x14ac:dyDescent="0.2">
      <c r="A20" s="1">
        <v>15</v>
      </c>
      <c r="B20" s="31"/>
      <c r="C20" s="31" t="s">
        <v>132</v>
      </c>
      <c r="D20" s="31" t="s">
        <v>130</v>
      </c>
      <c r="E20" s="31" t="s">
        <v>130</v>
      </c>
      <c r="F20" s="31" t="s">
        <v>157</v>
      </c>
      <c r="G20" s="31" t="s">
        <v>159</v>
      </c>
      <c r="H20" s="31" t="s">
        <v>131</v>
      </c>
      <c r="I20" s="31" t="s">
        <v>131</v>
      </c>
      <c r="K20" s="53" t="s">
        <v>136</v>
      </c>
      <c r="L20" s="55">
        <f>'Men Analysis'!M20+'Women Analysis'!L20</f>
        <v>8</v>
      </c>
      <c r="M20" s="55"/>
      <c r="N20" s="55"/>
      <c r="O20" s="55"/>
      <c r="P20" s="55"/>
      <c r="Q20" s="55"/>
      <c r="R20" s="55"/>
      <c r="S20" s="55"/>
      <c r="T20" s="55">
        <f t="shared" si="0"/>
        <v>8</v>
      </c>
    </row>
    <row r="21" spans="1:20" x14ac:dyDescent="0.2">
      <c r="A21" s="1">
        <v>16</v>
      </c>
      <c r="B21" s="31"/>
      <c r="C21" s="31"/>
      <c r="D21" s="31" t="s">
        <v>130</v>
      </c>
      <c r="E21" s="31" t="s">
        <v>130</v>
      </c>
      <c r="F21" s="31" t="s">
        <v>141</v>
      </c>
      <c r="G21" s="31" t="s">
        <v>159</v>
      </c>
      <c r="H21" s="31" t="s">
        <v>159</v>
      </c>
      <c r="I21" s="31" t="s">
        <v>131</v>
      </c>
      <c r="K21" s="53" t="s">
        <v>135</v>
      </c>
      <c r="L21" s="55"/>
      <c r="M21" s="55"/>
      <c r="N21" s="55"/>
      <c r="O21" s="55"/>
      <c r="P21" s="55"/>
      <c r="Q21" s="55"/>
      <c r="R21" s="55"/>
      <c r="S21" s="55">
        <f>'Men Analysis'!T21+'Women Analysis'!S21</f>
        <v>2</v>
      </c>
      <c r="T21" s="55">
        <f t="shared" si="0"/>
        <v>2</v>
      </c>
    </row>
    <row r="22" spans="1:20" x14ac:dyDescent="0.2">
      <c r="A22" s="1">
        <v>17</v>
      </c>
      <c r="B22" s="31"/>
      <c r="C22" s="31"/>
      <c r="D22" s="31"/>
      <c r="E22" s="31"/>
      <c r="F22" s="31" t="s">
        <v>141</v>
      </c>
      <c r="G22" s="31" t="s">
        <v>157</v>
      </c>
      <c r="H22" s="31" t="s">
        <v>157</v>
      </c>
      <c r="I22" s="31" t="s">
        <v>131</v>
      </c>
      <c r="K22" s="53" t="s">
        <v>137</v>
      </c>
      <c r="L22" s="55"/>
      <c r="M22" s="55">
        <f>'Men Analysis'!N22+'Women Analysis'!M22</f>
        <v>2</v>
      </c>
      <c r="N22" s="55">
        <f>'Men Analysis'!O22+'Women Analysis'!N22</f>
        <v>7</v>
      </c>
      <c r="O22" s="55">
        <f>'Men Analysis'!P22+'Women Analysis'!O22</f>
        <v>4</v>
      </c>
      <c r="P22" s="55">
        <f>'Men Analysis'!Q22+'Women Analysis'!P22</f>
        <v>3</v>
      </c>
      <c r="Q22" s="55"/>
      <c r="R22" s="55"/>
      <c r="S22" s="55"/>
      <c r="T22" s="55">
        <f t="shared" si="0"/>
        <v>16</v>
      </c>
    </row>
    <row r="23" spans="1:20" x14ac:dyDescent="0.2">
      <c r="A23" s="1">
        <v>18</v>
      </c>
      <c r="B23" s="31"/>
      <c r="C23" s="31" t="s">
        <v>137</v>
      </c>
      <c r="D23" s="31"/>
      <c r="E23" s="31" t="s">
        <v>130</v>
      </c>
      <c r="F23" s="31" t="s">
        <v>141</v>
      </c>
      <c r="G23" s="31"/>
      <c r="H23" s="31" t="s">
        <v>159</v>
      </c>
      <c r="I23" s="31" t="s">
        <v>157</v>
      </c>
      <c r="K23" s="53" t="s">
        <v>160</v>
      </c>
      <c r="L23" s="55">
        <f>'Men Analysis'!M23+'Women Analysis'!L23</f>
        <v>41</v>
      </c>
      <c r="M23" s="55">
        <f>'Men Analysis'!N23+'Women Analysis'!M23</f>
        <v>23</v>
      </c>
      <c r="N23" s="55">
        <f>'Men Analysis'!O23+'Women Analysis'!N23</f>
        <v>19</v>
      </c>
      <c r="O23" s="55">
        <f>'Men Analysis'!P23+'Women Analysis'!O23</f>
        <v>11</v>
      </c>
      <c r="P23" s="55">
        <f>'Men Analysis'!Q23+'Women Analysis'!P23</f>
        <v>6</v>
      </c>
      <c r="Q23" s="55">
        <f>'Men Analysis'!R23+'Women Analysis'!Q23</f>
        <v>12</v>
      </c>
      <c r="R23" s="55">
        <f>'Men Analysis'!S23+'Women Analysis'!R23</f>
        <v>7</v>
      </c>
      <c r="S23" s="55">
        <f>'Men Analysis'!T23+'Women Analysis'!S23</f>
        <v>4</v>
      </c>
      <c r="T23" s="55">
        <f t="shared" si="0"/>
        <v>123</v>
      </c>
    </row>
    <row r="24" spans="1:20" x14ac:dyDescent="0.2">
      <c r="A24" s="1">
        <v>19</v>
      </c>
      <c r="B24" s="31" t="s">
        <v>136</v>
      </c>
      <c r="C24" s="31" t="s">
        <v>134</v>
      </c>
      <c r="D24" s="31" t="s">
        <v>143</v>
      </c>
      <c r="E24" s="31" t="s">
        <v>142</v>
      </c>
      <c r="F24" s="31" t="s">
        <v>141</v>
      </c>
      <c r="G24" s="31" t="s">
        <v>131</v>
      </c>
      <c r="H24" s="31" t="s">
        <v>158</v>
      </c>
      <c r="I24" s="31" t="s">
        <v>157</v>
      </c>
      <c r="K24" s="53" t="s">
        <v>161</v>
      </c>
      <c r="L24" s="55"/>
      <c r="M24" s="55"/>
      <c r="N24" s="55"/>
      <c r="O24" s="55"/>
      <c r="P24" s="55">
        <f>'Men Analysis'!Q24+'Women Analysis'!P24</f>
        <v>1</v>
      </c>
      <c r="Q24" s="55">
        <f>'Men Analysis'!R24+'Women Analysis'!Q24</f>
        <v>2</v>
      </c>
      <c r="R24" s="55">
        <f>'Men Analysis'!S24+'Women Analysis'!R24</f>
        <v>2</v>
      </c>
      <c r="S24" s="55">
        <f>'Men Analysis'!T24+'Women Analysis'!S24</f>
        <v>3</v>
      </c>
      <c r="T24" s="55">
        <f t="shared" si="0"/>
        <v>8</v>
      </c>
    </row>
    <row r="25" spans="1:20" x14ac:dyDescent="0.2">
      <c r="A25" s="1">
        <v>20</v>
      </c>
      <c r="B25" s="31"/>
      <c r="C25" s="31"/>
      <c r="D25" s="31"/>
      <c r="E25" s="31" t="s">
        <v>142</v>
      </c>
      <c r="F25" s="31" t="s">
        <v>130</v>
      </c>
      <c r="G25" s="31" t="s">
        <v>159</v>
      </c>
      <c r="H25" s="31" t="s">
        <v>159</v>
      </c>
      <c r="I25" s="31" t="s">
        <v>158</v>
      </c>
      <c r="L25" s="54">
        <f>SUM(L6:L24)</f>
        <v>86</v>
      </c>
      <c r="M25" s="54">
        <f t="shared" ref="M25:S25" si="1">SUM(M6:M24)</f>
        <v>86</v>
      </c>
      <c r="N25" s="54">
        <f t="shared" si="1"/>
        <v>86</v>
      </c>
      <c r="O25" s="54">
        <f t="shared" si="1"/>
        <v>86</v>
      </c>
      <c r="P25" s="54">
        <f t="shared" si="1"/>
        <v>86</v>
      </c>
      <c r="Q25" s="54">
        <f t="shared" si="1"/>
        <v>86</v>
      </c>
      <c r="R25" s="54">
        <f t="shared" si="1"/>
        <v>87</v>
      </c>
      <c r="S25" s="54">
        <f t="shared" si="1"/>
        <v>86</v>
      </c>
      <c r="T25" s="54">
        <f t="shared" si="0"/>
        <v>689</v>
      </c>
    </row>
    <row r="26" spans="1:20" x14ac:dyDescent="0.2">
      <c r="A26" s="1">
        <v>21</v>
      </c>
      <c r="B26" s="31"/>
      <c r="C26" s="31"/>
      <c r="D26" s="31"/>
      <c r="E26" s="31"/>
      <c r="F26" s="31" t="s">
        <v>137</v>
      </c>
      <c r="G26" s="31"/>
      <c r="H26" s="31"/>
      <c r="I26" s="31"/>
      <c r="L26" s="33"/>
      <c r="M26" s="33"/>
      <c r="N26" s="33"/>
      <c r="O26" s="33"/>
      <c r="P26" s="33"/>
      <c r="Q26" s="33"/>
      <c r="R26" s="33"/>
      <c r="S26" s="33"/>
      <c r="T26" s="33"/>
    </row>
    <row r="27" spans="1:20" x14ac:dyDescent="0.2">
      <c r="A27" s="1">
        <v>22</v>
      </c>
      <c r="B27" s="31"/>
      <c r="C27" s="31"/>
      <c r="D27" s="31"/>
      <c r="E27" s="31"/>
      <c r="F27" s="31" t="s">
        <v>141</v>
      </c>
      <c r="G27" s="31"/>
      <c r="H27" s="31" t="s">
        <v>159</v>
      </c>
      <c r="I27" s="31" t="s">
        <v>159</v>
      </c>
      <c r="K27" s="62" t="s">
        <v>162</v>
      </c>
      <c r="L27" s="66" t="s">
        <v>183</v>
      </c>
    </row>
    <row r="28" spans="1:20" x14ac:dyDescent="0.2">
      <c r="A28" s="1">
        <v>23</v>
      </c>
      <c r="B28" s="31" t="s">
        <v>130</v>
      </c>
      <c r="C28" s="31" t="s">
        <v>130</v>
      </c>
      <c r="D28" s="31" t="s">
        <v>131</v>
      </c>
      <c r="E28" s="31" t="s">
        <v>131</v>
      </c>
      <c r="F28" s="31" t="s">
        <v>131</v>
      </c>
      <c r="G28" s="31" t="s">
        <v>131</v>
      </c>
      <c r="H28" s="31" t="s">
        <v>157</v>
      </c>
      <c r="I28" s="31" t="s">
        <v>131</v>
      </c>
    </row>
    <row r="29" spans="1:20" x14ac:dyDescent="0.2">
      <c r="A29" s="1">
        <v>24</v>
      </c>
      <c r="B29" s="31" t="s">
        <v>140</v>
      </c>
      <c r="C29" s="31" t="s">
        <v>130</v>
      </c>
      <c r="D29" s="31" t="s">
        <v>130</v>
      </c>
      <c r="E29" s="31" t="s">
        <v>131</v>
      </c>
      <c r="F29" s="31" t="s">
        <v>131</v>
      </c>
      <c r="G29" s="31" t="s">
        <v>131</v>
      </c>
      <c r="H29" s="31" t="s">
        <v>131</v>
      </c>
      <c r="I29" s="31" t="s">
        <v>131</v>
      </c>
      <c r="L29" s="51">
        <v>18</v>
      </c>
      <c r="M29" s="51">
        <v>19</v>
      </c>
      <c r="N29" s="51">
        <v>20</v>
      </c>
      <c r="O29" s="51">
        <v>21</v>
      </c>
      <c r="P29" s="51">
        <v>22</v>
      </c>
      <c r="Q29" s="51">
        <v>23</v>
      </c>
      <c r="R29" s="51">
        <v>24</v>
      </c>
      <c r="S29" s="51">
        <v>25</v>
      </c>
    </row>
    <row r="30" spans="1:20" x14ac:dyDescent="0.2">
      <c r="A30" s="1">
        <v>25</v>
      </c>
      <c r="B30" s="31"/>
      <c r="C30" s="31"/>
      <c r="D30" s="31" t="s">
        <v>159</v>
      </c>
      <c r="E30" s="31" t="s">
        <v>157</v>
      </c>
      <c r="F30" s="31" t="s">
        <v>157</v>
      </c>
      <c r="G30" s="31"/>
      <c r="H30" s="31" t="s">
        <v>131</v>
      </c>
      <c r="I30" s="31" t="s">
        <v>157</v>
      </c>
      <c r="K30" s="53" t="s">
        <v>155</v>
      </c>
      <c r="L30" s="58">
        <f t="shared" ref="L30:S30" si="2">SUM(L6:L9)</f>
        <v>2</v>
      </c>
      <c r="M30" s="58">
        <f t="shared" si="2"/>
        <v>11</v>
      </c>
      <c r="N30" s="58">
        <f t="shared" si="2"/>
        <v>30</v>
      </c>
      <c r="O30" s="58">
        <f t="shared" si="2"/>
        <v>37</v>
      </c>
      <c r="P30" s="58">
        <f t="shared" si="2"/>
        <v>48</v>
      </c>
      <c r="Q30" s="58">
        <f t="shared" si="2"/>
        <v>67</v>
      </c>
      <c r="R30" s="58">
        <f t="shared" si="2"/>
        <v>73</v>
      </c>
      <c r="S30" s="58">
        <f t="shared" si="2"/>
        <v>77</v>
      </c>
    </row>
    <row r="31" spans="1:20" x14ac:dyDescent="0.2">
      <c r="A31" s="1">
        <v>26</v>
      </c>
      <c r="B31" s="31"/>
      <c r="C31" s="31" t="s">
        <v>132</v>
      </c>
      <c r="D31" s="31" t="s">
        <v>131</v>
      </c>
      <c r="E31" s="31" t="s">
        <v>131</v>
      </c>
      <c r="F31" s="31" t="s">
        <v>131</v>
      </c>
      <c r="G31" s="31" t="s">
        <v>131</v>
      </c>
      <c r="H31" s="31" t="s">
        <v>131</v>
      </c>
      <c r="I31" s="31" t="s">
        <v>131</v>
      </c>
      <c r="K31" s="53" t="s">
        <v>147</v>
      </c>
      <c r="L31" s="58">
        <f>SUM(L10:L14)</f>
        <v>35</v>
      </c>
      <c r="M31" s="58">
        <f>SUM(M10:M14)</f>
        <v>44</v>
      </c>
      <c r="N31" s="58">
        <f>SUM(N10:N14)</f>
        <v>27</v>
      </c>
      <c r="O31" s="58">
        <f>SUM(O10:O14)</f>
        <v>27</v>
      </c>
      <c r="P31" s="58">
        <f>SUM(P10:P14)</f>
        <v>14</v>
      </c>
      <c r="Q31" s="58"/>
      <c r="R31" s="58"/>
      <c r="S31" s="58"/>
    </row>
    <row r="32" spans="1:20" x14ac:dyDescent="0.2">
      <c r="A32" s="1">
        <v>27</v>
      </c>
      <c r="B32" s="31"/>
      <c r="C32" s="31" t="s">
        <v>139</v>
      </c>
      <c r="D32" s="31" t="s">
        <v>134</v>
      </c>
      <c r="E32" s="31" t="s">
        <v>130</v>
      </c>
      <c r="F32" s="31" t="s">
        <v>157</v>
      </c>
      <c r="G32" s="31" t="s">
        <v>158</v>
      </c>
      <c r="H32" s="31" t="s">
        <v>157</v>
      </c>
      <c r="I32" s="31" t="s">
        <v>131</v>
      </c>
      <c r="K32" s="64" t="s">
        <v>163</v>
      </c>
      <c r="L32" s="65">
        <f>SUM(L30:L31)</f>
        <v>37</v>
      </c>
      <c r="M32" s="65">
        <f t="shared" ref="M32:S32" si="3">SUM(M30:M31)</f>
        <v>55</v>
      </c>
      <c r="N32" s="65">
        <f t="shared" si="3"/>
        <v>57</v>
      </c>
      <c r="O32" s="65">
        <f t="shared" si="3"/>
        <v>64</v>
      </c>
      <c r="P32" s="65">
        <f t="shared" si="3"/>
        <v>62</v>
      </c>
      <c r="Q32" s="65">
        <f t="shared" si="3"/>
        <v>67</v>
      </c>
      <c r="R32" s="65">
        <f t="shared" si="3"/>
        <v>73</v>
      </c>
      <c r="S32" s="65">
        <f t="shared" si="3"/>
        <v>77</v>
      </c>
    </row>
    <row r="33" spans="1:19" x14ac:dyDescent="0.2">
      <c r="A33" s="1">
        <v>28</v>
      </c>
      <c r="B33" s="31" t="s">
        <v>130</v>
      </c>
      <c r="C33" s="31" t="s">
        <v>130</v>
      </c>
      <c r="D33" s="31" t="s">
        <v>134</v>
      </c>
      <c r="E33" s="31" t="s">
        <v>158</v>
      </c>
      <c r="F33" s="31" t="s">
        <v>159</v>
      </c>
      <c r="G33" s="31" t="s">
        <v>131</v>
      </c>
      <c r="H33" s="31" t="s">
        <v>131</v>
      </c>
      <c r="I33" s="31" t="s">
        <v>158</v>
      </c>
      <c r="K33" s="53" t="s">
        <v>146</v>
      </c>
      <c r="L33" s="58">
        <f t="shared" ref="L33:R33" si="4">SUM(L15:L20)</f>
        <v>8</v>
      </c>
      <c r="M33" s="58">
        <f t="shared" si="4"/>
        <v>6</v>
      </c>
      <c r="N33" s="58">
        <f t="shared" si="4"/>
        <v>3</v>
      </c>
      <c r="O33" s="58">
        <f t="shared" si="4"/>
        <v>7</v>
      </c>
      <c r="P33" s="58">
        <f t="shared" si="4"/>
        <v>14</v>
      </c>
      <c r="Q33" s="58">
        <f t="shared" si="4"/>
        <v>5</v>
      </c>
      <c r="R33" s="58">
        <f t="shared" si="4"/>
        <v>5</v>
      </c>
      <c r="S33" s="58"/>
    </row>
    <row r="34" spans="1:19" x14ac:dyDescent="0.2">
      <c r="A34" s="1">
        <v>29</v>
      </c>
      <c r="B34" s="31" t="s">
        <v>140</v>
      </c>
      <c r="C34" s="31" t="s">
        <v>134</v>
      </c>
      <c r="D34" s="31" t="s">
        <v>159</v>
      </c>
      <c r="E34" s="31" t="s">
        <v>130</v>
      </c>
      <c r="F34" s="31" t="s">
        <v>131</v>
      </c>
      <c r="G34" s="31" t="s">
        <v>131</v>
      </c>
      <c r="H34" s="31" t="s">
        <v>131</v>
      </c>
      <c r="I34" s="31" t="s">
        <v>157</v>
      </c>
      <c r="K34" s="53" t="s">
        <v>145</v>
      </c>
      <c r="L34" s="58">
        <f>SUM(L21:L22)</f>
        <v>0</v>
      </c>
      <c r="M34" s="58">
        <f>SUM(M21:M22)</f>
        <v>2</v>
      </c>
      <c r="N34" s="58">
        <f>SUM(N21:N22)</f>
        <v>7</v>
      </c>
      <c r="O34" s="58">
        <f>SUM(O21:O22)</f>
        <v>4</v>
      </c>
      <c r="P34" s="58">
        <f>SUM(P21:P22)</f>
        <v>3</v>
      </c>
      <c r="Q34" s="58"/>
      <c r="R34" s="58"/>
      <c r="S34" s="58">
        <f>SUM(S21:S22)</f>
        <v>2</v>
      </c>
    </row>
    <row r="35" spans="1:19" x14ac:dyDescent="0.2">
      <c r="A35" s="1">
        <v>30</v>
      </c>
      <c r="B35" s="31" t="s">
        <v>139</v>
      </c>
      <c r="C35" s="31" t="s">
        <v>134</v>
      </c>
      <c r="D35" s="31" t="s">
        <v>134</v>
      </c>
      <c r="E35" s="31" t="s">
        <v>134</v>
      </c>
      <c r="F35" s="31" t="s">
        <v>141</v>
      </c>
      <c r="G35" s="31" t="s">
        <v>159</v>
      </c>
      <c r="H35" s="31" t="s">
        <v>159</v>
      </c>
      <c r="I35" s="31" t="s">
        <v>157</v>
      </c>
      <c r="K35" s="64" t="s">
        <v>164</v>
      </c>
      <c r="L35" s="65">
        <f>SUM(L32:L34)</f>
        <v>45</v>
      </c>
      <c r="M35" s="65">
        <f t="shared" ref="M35:S35" si="5">SUM(M32:M34)</f>
        <v>63</v>
      </c>
      <c r="N35" s="65">
        <f t="shared" si="5"/>
        <v>67</v>
      </c>
      <c r="O35" s="65">
        <f t="shared" si="5"/>
        <v>75</v>
      </c>
      <c r="P35" s="65">
        <f t="shared" si="5"/>
        <v>79</v>
      </c>
      <c r="Q35" s="65">
        <f t="shared" si="5"/>
        <v>72</v>
      </c>
      <c r="R35" s="65">
        <f t="shared" si="5"/>
        <v>78</v>
      </c>
      <c r="S35" s="65">
        <f t="shared" si="5"/>
        <v>79</v>
      </c>
    </row>
    <row r="36" spans="1:19" x14ac:dyDescent="0.2">
      <c r="A36" s="1">
        <v>31</v>
      </c>
      <c r="B36" s="31" t="s">
        <v>140</v>
      </c>
      <c r="C36" s="31" t="s">
        <v>130</v>
      </c>
      <c r="D36" s="31" t="s">
        <v>131</v>
      </c>
      <c r="E36" s="31" t="s">
        <v>158</v>
      </c>
      <c r="F36" s="31" t="s">
        <v>131</v>
      </c>
      <c r="G36" s="31"/>
      <c r="H36" s="31" t="s">
        <v>159</v>
      </c>
      <c r="I36" s="31" t="s">
        <v>157</v>
      </c>
      <c r="K36" s="53" t="s">
        <v>160</v>
      </c>
      <c r="L36" s="58">
        <f t="shared" ref="L36:S36" si="6">L23</f>
        <v>41</v>
      </c>
      <c r="M36" s="58">
        <f t="shared" si="6"/>
        <v>23</v>
      </c>
      <c r="N36" s="58">
        <f t="shared" si="6"/>
        <v>19</v>
      </c>
      <c r="O36" s="58">
        <f t="shared" si="6"/>
        <v>11</v>
      </c>
      <c r="P36" s="58">
        <f t="shared" si="6"/>
        <v>6</v>
      </c>
      <c r="Q36" s="58">
        <f t="shared" si="6"/>
        <v>12</v>
      </c>
      <c r="R36" s="58">
        <f t="shared" si="6"/>
        <v>7</v>
      </c>
      <c r="S36" s="58">
        <f t="shared" si="6"/>
        <v>4</v>
      </c>
    </row>
    <row r="37" spans="1:19" x14ac:dyDescent="0.2">
      <c r="A37" s="1">
        <v>32</v>
      </c>
      <c r="B37" s="31" t="s">
        <v>139</v>
      </c>
      <c r="C37" s="31" t="s">
        <v>159</v>
      </c>
      <c r="D37" s="31" t="s">
        <v>159</v>
      </c>
      <c r="E37" s="31" t="s">
        <v>158</v>
      </c>
      <c r="F37" s="31" t="s">
        <v>158</v>
      </c>
      <c r="G37" s="31" t="s">
        <v>159</v>
      </c>
      <c r="H37" s="31" t="s">
        <v>159</v>
      </c>
      <c r="I37" s="31" t="s">
        <v>158</v>
      </c>
      <c r="L37" s="58">
        <f>SUM(L35:L36)</f>
        <v>86</v>
      </c>
      <c r="M37" s="58">
        <f t="shared" ref="M37:S37" si="7">SUM(M35:M36)</f>
        <v>86</v>
      </c>
      <c r="N37" s="58">
        <f t="shared" si="7"/>
        <v>86</v>
      </c>
      <c r="O37" s="58">
        <f t="shared" si="7"/>
        <v>86</v>
      </c>
      <c r="P37" s="58">
        <f t="shared" si="7"/>
        <v>85</v>
      </c>
      <c r="Q37" s="58">
        <f t="shared" si="7"/>
        <v>84</v>
      </c>
      <c r="R37" s="58">
        <f t="shared" si="7"/>
        <v>85</v>
      </c>
      <c r="S37" s="58">
        <f t="shared" si="7"/>
        <v>83</v>
      </c>
    </row>
    <row r="38" spans="1:19" x14ac:dyDescent="0.2">
      <c r="A38" s="1">
        <v>33</v>
      </c>
      <c r="B38" s="31"/>
      <c r="C38" s="31"/>
      <c r="D38" s="31" t="s">
        <v>132</v>
      </c>
      <c r="E38" s="31" t="s">
        <v>134</v>
      </c>
      <c r="F38" s="31" t="s">
        <v>130</v>
      </c>
      <c r="G38" s="31" t="s">
        <v>159</v>
      </c>
      <c r="H38" s="31" t="s">
        <v>158</v>
      </c>
      <c r="I38" s="31" t="s">
        <v>158</v>
      </c>
      <c r="L38" s="61"/>
      <c r="M38" s="61"/>
      <c r="N38" s="61"/>
      <c r="O38" s="61"/>
      <c r="P38" s="61"/>
      <c r="Q38" s="61"/>
      <c r="R38" s="61"/>
      <c r="S38" s="61"/>
    </row>
    <row r="39" spans="1:19" x14ac:dyDescent="0.2">
      <c r="A39" s="1">
        <v>34</v>
      </c>
      <c r="B39" s="31"/>
      <c r="C39" s="31"/>
      <c r="D39" s="31"/>
      <c r="E39" s="31" t="s">
        <v>137</v>
      </c>
      <c r="F39" s="31" t="s">
        <v>141</v>
      </c>
      <c r="G39" s="31"/>
      <c r="H39" s="31" t="s">
        <v>159</v>
      </c>
      <c r="I39" s="31" t="s">
        <v>159</v>
      </c>
      <c r="K39" s="62" t="s">
        <v>162</v>
      </c>
      <c r="L39" s="66" t="s">
        <v>188</v>
      </c>
      <c r="M39" s="33"/>
      <c r="N39" s="33"/>
      <c r="O39" s="33"/>
      <c r="P39" s="33"/>
      <c r="Q39" s="33"/>
      <c r="R39" s="33"/>
      <c r="S39" s="33"/>
    </row>
    <row r="40" spans="1:19" x14ac:dyDescent="0.2">
      <c r="A40" s="1">
        <v>35</v>
      </c>
      <c r="B40" s="31" t="s">
        <v>136</v>
      </c>
      <c r="C40" s="31" t="s">
        <v>134</v>
      </c>
      <c r="D40" s="31" t="s">
        <v>159</v>
      </c>
      <c r="E40" s="31" t="s">
        <v>159</v>
      </c>
      <c r="F40" s="31" t="s">
        <v>130</v>
      </c>
      <c r="G40" s="31"/>
      <c r="H40" s="31"/>
      <c r="I40" s="31" t="s">
        <v>159</v>
      </c>
      <c r="K40" s="1"/>
      <c r="L40" s="66" t="s">
        <v>173</v>
      </c>
      <c r="M40" s="33"/>
      <c r="N40" s="33"/>
      <c r="O40" s="33"/>
      <c r="P40" s="33"/>
      <c r="Q40" s="33"/>
      <c r="R40" s="33"/>
      <c r="S40" s="33"/>
    </row>
    <row r="41" spans="1:19" x14ac:dyDescent="0.2">
      <c r="A41" s="1">
        <v>36</v>
      </c>
      <c r="B41" s="31" t="s">
        <v>157</v>
      </c>
      <c r="C41" s="31" t="s">
        <v>157</v>
      </c>
      <c r="D41" s="31" t="s">
        <v>131</v>
      </c>
      <c r="E41" s="31" t="s">
        <v>131</v>
      </c>
      <c r="F41" s="31"/>
      <c r="G41" s="31"/>
      <c r="H41" s="31"/>
      <c r="I41" s="31"/>
      <c r="K41" s="1"/>
      <c r="L41" s="66"/>
      <c r="M41" s="33"/>
      <c r="N41" s="33"/>
      <c r="O41" s="33"/>
      <c r="P41" s="33"/>
      <c r="Q41" s="33"/>
      <c r="R41" s="33"/>
      <c r="S41" s="33"/>
    </row>
    <row r="42" spans="1:19" x14ac:dyDescent="0.2">
      <c r="A42" s="1">
        <v>37</v>
      </c>
      <c r="B42" s="31"/>
      <c r="C42" s="31"/>
      <c r="D42" s="31"/>
      <c r="E42" s="31" t="s">
        <v>130</v>
      </c>
      <c r="F42" s="31"/>
      <c r="G42" s="31" t="s">
        <v>159</v>
      </c>
      <c r="H42" s="31" t="s">
        <v>159</v>
      </c>
      <c r="I42" s="31" t="s">
        <v>157</v>
      </c>
      <c r="L42" s="51">
        <v>18</v>
      </c>
      <c r="M42" s="51">
        <v>19</v>
      </c>
      <c r="N42" s="51">
        <v>20</v>
      </c>
      <c r="O42" s="51">
        <v>21</v>
      </c>
      <c r="P42" s="51">
        <v>22</v>
      </c>
      <c r="Q42" s="51">
        <v>23</v>
      </c>
      <c r="R42" s="51">
        <v>24</v>
      </c>
      <c r="S42" s="51">
        <v>25</v>
      </c>
    </row>
    <row r="43" spans="1:19" x14ac:dyDescent="0.2">
      <c r="A43" s="1">
        <v>38</v>
      </c>
      <c r="B43" s="31"/>
      <c r="C43" s="31"/>
      <c r="D43" s="31"/>
      <c r="E43" s="31" t="s">
        <v>137</v>
      </c>
      <c r="F43" s="31" t="s">
        <v>141</v>
      </c>
      <c r="G43" s="31" t="s">
        <v>158</v>
      </c>
      <c r="H43" s="31" t="s">
        <v>131</v>
      </c>
      <c r="I43" s="31" t="s">
        <v>159</v>
      </c>
      <c r="K43" s="53" t="s">
        <v>155</v>
      </c>
      <c r="L43" s="56">
        <f t="shared" ref="L43:S43" si="8">L30/L$37</f>
        <v>2.3255813953488372E-2</v>
      </c>
      <c r="M43" s="56">
        <f t="shared" si="8"/>
        <v>0.12790697674418605</v>
      </c>
      <c r="N43" s="56">
        <f t="shared" si="8"/>
        <v>0.34883720930232559</v>
      </c>
      <c r="O43" s="56">
        <f t="shared" si="8"/>
        <v>0.43023255813953487</v>
      </c>
      <c r="P43" s="56">
        <f t="shared" si="8"/>
        <v>0.56470588235294117</v>
      </c>
      <c r="Q43" s="56">
        <f t="shared" si="8"/>
        <v>0.79761904761904767</v>
      </c>
      <c r="R43" s="56">
        <f t="shared" si="8"/>
        <v>0.85882352941176465</v>
      </c>
      <c r="S43" s="56">
        <f t="shared" si="8"/>
        <v>0.92771084337349397</v>
      </c>
    </row>
    <row r="44" spans="1:19" x14ac:dyDescent="0.2">
      <c r="A44" s="1">
        <v>39</v>
      </c>
      <c r="B44" s="31"/>
      <c r="C44" s="31" t="s">
        <v>134</v>
      </c>
      <c r="D44" s="31" t="s">
        <v>134</v>
      </c>
      <c r="E44" s="31" t="s">
        <v>130</v>
      </c>
      <c r="F44" s="31" t="s">
        <v>157</v>
      </c>
      <c r="G44" s="31" t="s">
        <v>131</v>
      </c>
      <c r="H44" s="31"/>
      <c r="I44" s="31" t="s">
        <v>135</v>
      </c>
      <c r="K44" s="53" t="s">
        <v>147</v>
      </c>
      <c r="L44" s="56">
        <f t="shared" ref="L44:P49" si="9">L31/L$37</f>
        <v>0.40697674418604651</v>
      </c>
      <c r="M44" s="56">
        <f t="shared" si="9"/>
        <v>0.51162790697674421</v>
      </c>
      <c r="N44" s="56">
        <f t="shared" si="9"/>
        <v>0.31395348837209303</v>
      </c>
      <c r="O44" s="56">
        <f t="shared" si="9"/>
        <v>0.31395348837209303</v>
      </c>
      <c r="P44" s="56">
        <f t="shared" si="9"/>
        <v>0.16470588235294117</v>
      </c>
      <c r="Q44" s="56"/>
      <c r="R44" s="56"/>
      <c r="S44" s="56"/>
    </row>
    <row r="45" spans="1:19" x14ac:dyDescent="0.2">
      <c r="A45" s="1">
        <v>40</v>
      </c>
      <c r="B45" s="31"/>
      <c r="C45" s="31"/>
      <c r="D45" s="31"/>
      <c r="E45" s="31" t="s">
        <v>142</v>
      </c>
      <c r="F45" s="31" t="s">
        <v>130</v>
      </c>
      <c r="G45" s="31" t="s">
        <v>158</v>
      </c>
      <c r="H45" s="31" t="s">
        <v>159</v>
      </c>
      <c r="I45" s="31" t="s">
        <v>131</v>
      </c>
      <c r="K45" s="64" t="s">
        <v>163</v>
      </c>
      <c r="L45" s="63">
        <f t="shared" si="9"/>
        <v>0.43023255813953487</v>
      </c>
      <c r="M45" s="63">
        <f t="shared" si="9"/>
        <v>0.63953488372093026</v>
      </c>
      <c r="N45" s="63">
        <f t="shared" si="9"/>
        <v>0.66279069767441856</v>
      </c>
      <c r="O45" s="63">
        <f t="shared" si="9"/>
        <v>0.7441860465116279</v>
      </c>
      <c r="P45" s="63">
        <f t="shared" si="9"/>
        <v>0.72941176470588232</v>
      </c>
      <c r="Q45" s="63">
        <f>Q32/Q$37</f>
        <v>0.79761904761904767</v>
      </c>
      <c r="R45" s="63">
        <f>R32/R$37</f>
        <v>0.85882352941176465</v>
      </c>
      <c r="S45" s="63">
        <f>S32/S$37</f>
        <v>0.92771084337349397</v>
      </c>
    </row>
    <row r="46" spans="1:19" x14ac:dyDescent="0.2">
      <c r="A46" s="1">
        <v>41</v>
      </c>
      <c r="B46" s="31" t="s">
        <v>140</v>
      </c>
      <c r="C46" s="31" t="s">
        <v>130</v>
      </c>
      <c r="D46" s="31" t="s">
        <v>157</v>
      </c>
      <c r="E46" s="31" t="s">
        <v>131</v>
      </c>
      <c r="F46" s="31" t="s">
        <v>130</v>
      </c>
      <c r="G46" s="31"/>
      <c r="H46" s="31"/>
      <c r="I46" s="31"/>
      <c r="K46" s="53" t="s">
        <v>146</v>
      </c>
      <c r="L46" s="56">
        <f t="shared" si="9"/>
        <v>9.3023255813953487E-2</v>
      </c>
      <c r="M46" s="56">
        <f t="shared" si="9"/>
        <v>6.9767441860465115E-2</v>
      </c>
      <c r="N46" s="56">
        <f t="shared" si="9"/>
        <v>3.4883720930232558E-2</v>
      </c>
      <c r="O46" s="56">
        <f t="shared" si="9"/>
        <v>8.1395348837209308E-2</v>
      </c>
      <c r="P46" s="56">
        <f t="shared" si="9"/>
        <v>0.16470588235294117</v>
      </c>
      <c r="Q46" s="56">
        <f>Q33/Q$37</f>
        <v>5.9523809523809521E-2</v>
      </c>
      <c r="R46" s="56">
        <f>R33/R$37</f>
        <v>5.8823529411764705E-2</v>
      </c>
      <c r="S46" s="56"/>
    </row>
    <row r="47" spans="1:19" x14ac:dyDescent="0.2">
      <c r="A47" s="1">
        <v>42</v>
      </c>
      <c r="B47" s="31" t="s">
        <v>136</v>
      </c>
      <c r="C47" s="31" t="s">
        <v>132</v>
      </c>
      <c r="D47" s="31" t="s">
        <v>137</v>
      </c>
      <c r="E47" s="31" t="s">
        <v>157</v>
      </c>
      <c r="F47" s="31" t="s">
        <v>131</v>
      </c>
      <c r="G47" s="31" t="s">
        <v>157</v>
      </c>
      <c r="H47" s="31" t="s">
        <v>133</v>
      </c>
      <c r="I47" s="31" t="s">
        <v>159</v>
      </c>
      <c r="K47" s="53" t="s">
        <v>145</v>
      </c>
      <c r="L47" s="56">
        <f t="shared" si="9"/>
        <v>0</v>
      </c>
      <c r="M47" s="56">
        <f t="shared" si="9"/>
        <v>2.3255813953488372E-2</v>
      </c>
      <c r="N47" s="56">
        <f t="shared" si="9"/>
        <v>8.1395348837209308E-2</v>
      </c>
      <c r="O47" s="56">
        <f t="shared" si="9"/>
        <v>4.6511627906976744E-2</v>
      </c>
      <c r="P47" s="56">
        <f t="shared" si="9"/>
        <v>3.5294117647058823E-2</v>
      </c>
      <c r="Q47" s="56"/>
      <c r="R47" s="56"/>
      <c r="S47" s="56">
        <f>S34/S$37</f>
        <v>2.4096385542168676E-2</v>
      </c>
    </row>
    <row r="48" spans="1:19" x14ac:dyDescent="0.2">
      <c r="A48" s="1">
        <v>43</v>
      </c>
      <c r="B48" s="31" t="s">
        <v>140</v>
      </c>
      <c r="C48" s="31"/>
      <c r="D48" s="31" t="s">
        <v>132</v>
      </c>
      <c r="E48" s="31" t="s">
        <v>130</v>
      </c>
      <c r="F48" s="31" t="s">
        <v>157</v>
      </c>
      <c r="G48" s="31" t="s">
        <v>131</v>
      </c>
      <c r="H48" s="31" t="s">
        <v>131</v>
      </c>
      <c r="I48" s="31" t="s">
        <v>131</v>
      </c>
      <c r="K48" s="64" t="s">
        <v>164</v>
      </c>
      <c r="L48" s="63">
        <f t="shared" si="9"/>
        <v>0.52325581395348841</v>
      </c>
      <c r="M48" s="63">
        <f t="shared" si="9"/>
        <v>0.73255813953488369</v>
      </c>
      <c r="N48" s="63">
        <f t="shared" si="9"/>
        <v>0.77906976744186052</v>
      </c>
      <c r="O48" s="63">
        <f t="shared" si="9"/>
        <v>0.87209302325581395</v>
      </c>
      <c r="P48" s="63">
        <f t="shared" si="9"/>
        <v>0.92941176470588238</v>
      </c>
      <c r="Q48" s="63">
        <f>Q35/Q$37</f>
        <v>0.8571428571428571</v>
      </c>
      <c r="R48" s="63">
        <f>R35/R$37</f>
        <v>0.91764705882352937</v>
      </c>
      <c r="S48" s="63">
        <f>S35/S$37</f>
        <v>0.95180722891566261</v>
      </c>
    </row>
    <row r="49" spans="1:19" x14ac:dyDescent="0.2">
      <c r="A49" s="1">
        <v>44</v>
      </c>
      <c r="B49" s="31"/>
      <c r="C49" s="31"/>
      <c r="D49" s="31" t="s">
        <v>134</v>
      </c>
      <c r="E49" s="31" t="s">
        <v>130</v>
      </c>
      <c r="F49" s="31" t="s">
        <v>159</v>
      </c>
      <c r="G49" s="31" t="s">
        <v>158</v>
      </c>
      <c r="H49" s="31" t="s">
        <v>159</v>
      </c>
      <c r="I49" s="31" t="s">
        <v>159</v>
      </c>
      <c r="K49" s="53" t="s">
        <v>160</v>
      </c>
      <c r="L49" s="56">
        <f t="shared" si="9"/>
        <v>0.47674418604651164</v>
      </c>
      <c r="M49" s="56">
        <f t="shared" si="9"/>
        <v>0.26744186046511625</v>
      </c>
      <c r="N49" s="56">
        <f t="shared" si="9"/>
        <v>0.22093023255813954</v>
      </c>
      <c r="O49" s="56">
        <f t="shared" si="9"/>
        <v>0.12790697674418605</v>
      </c>
      <c r="P49" s="56">
        <f t="shared" si="9"/>
        <v>7.0588235294117646E-2</v>
      </c>
      <c r="Q49" s="56">
        <f>Q36/Q$37</f>
        <v>0.14285714285714285</v>
      </c>
      <c r="R49" s="56">
        <f>R36/R$37</f>
        <v>8.2352941176470587E-2</v>
      </c>
      <c r="S49" s="56">
        <f>S36/S$37</f>
        <v>4.8192771084337352E-2</v>
      </c>
    </row>
    <row r="50" spans="1:19" x14ac:dyDescent="0.2">
      <c r="A50" s="1">
        <v>45</v>
      </c>
      <c r="B50" s="31" t="s">
        <v>136</v>
      </c>
      <c r="C50" s="31" t="s">
        <v>138</v>
      </c>
      <c r="D50" s="31" t="s">
        <v>134</v>
      </c>
      <c r="E50" s="31" t="s">
        <v>130</v>
      </c>
      <c r="F50" s="31" t="s">
        <v>158</v>
      </c>
      <c r="G50" s="31" t="s">
        <v>131</v>
      </c>
      <c r="H50" s="31" t="s">
        <v>131</v>
      </c>
      <c r="I50" s="31" t="s">
        <v>131</v>
      </c>
      <c r="K50" s="67"/>
      <c r="L50" s="68"/>
      <c r="M50" s="68"/>
      <c r="N50" s="68"/>
      <c r="O50" s="68"/>
      <c r="P50" s="68"/>
      <c r="Q50" s="68"/>
      <c r="R50" s="68"/>
      <c r="S50" s="68"/>
    </row>
    <row r="51" spans="1:19" x14ac:dyDescent="0.2">
      <c r="A51" s="1">
        <v>46</v>
      </c>
      <c r="B51" s="31"/>
      <c r="C51" s="31" t="s">
        <v>134</v>
      </c>
      <c r="D51" s="31" t="s">
        <v>134</v>
      </c>
      <c r="E51" s="31" t="s">
        <v>130</v>
      </c>
      <c r="F51" s="31" t="s">
        <v>159</v>
      </c>
      <c r="G51" s="31" t="s">
        <v>131</v>
      </c>
      <c r="H51" s="31" t="s">
        <v>131</v>
      </c>
      <c r="I51" s="31" t="s">
        <v>131</v>
      </c>
      <c r="K51" s="62" t="s">
        <v>162</v>
      </c>
      <c r="L51" s="66" t="s">
        <v>188</v>
      </c>
      <c r="M51" s="33"/>
      <c r="N51" s="33"/>
      <c r="O51" s="33"/>
      <c r="P51" s="33"/>
      <c r="Q51" s="33"/>
      <c r="R51" s="33"/>
      <c r="S51" s="33"/>
    </row>
    <row r="52" spans="1:19" x14ac:dyDescent="0.2">
      <c r="A52" s="1">
        <v>47</v>
      </c>
      <c r="B52" s="31" t="s">
        <v>140</v>
      </c>
      <c r="C52" s="31" t="s">
        <v>130</v>
      </c>
      <c r="D52" s="31" t="s">
        <v>159</v>
      </c>
      <c r="E52" s="31" t="s">
        <v>159</v>
      </c>
      <c r="F52" s="31" t="s">
        <v>130</v>
      </c>
      <c r="G52" s="31" t="s">
        <v>157</v>
      </c>
      <c r="H52" s="31" t="s">
        <v>157</v>
      </c>
      <c r="I52" s="31" t="s">
        <v>131</v>
      </c>
      <c r="K52" s="1"/>
      <c r="L52" s="66" t="s">
        <v>174</v>
      </c>
      <c r="M52" s="33"/>
      <c r="N52" s="33"/>
      <c r="O52" s="33"/>
      <c r="P52" s="33"/>
      <c r="Q52" s="33"/>
      <c r="R52" s="33"/>
      <c r="S52" s="33"/>
    </row>
    <row r="53" spans="1:19" x14ac:dyDescent="0.2">
      <c r="A53" s="1">
        <v>48</v>
      </c>
      <c r="B53" s="31"/>
      <c r="C53" s="31"/>
      <c r="D53" s="31" t="s">
        <v>132</v>
      </c>
      <c r="E53" s="31" t="s">
        <v>130</v>
      </c>
      <c r="F53" s="31" t="s">
        <v>141</v>
      </c>
      <c r="G53" s="31" t="s">
        <v>158</v>
      </c>
      <c r="H53" s="31" t="s">
        <v>158</v>
      </c>
      <c r="I53" s="31"/>
    </row>
    <row r="54" spans="1:19" x14ac:dyDescent="0.2">
      <c r="A54" s="1">
        <v>49</v>
      </c>
      <c r="B54" s="31" t="s">
        <v>136</v>
      </c>
      <c r="C54" s="31" t="s">
        <v>130</v>
      </c>
      <c r="D54" s="31" t="s">
        <v>130</v>
      </c>
      <c r="E54" s="31" t="s">
        <v>130</v>
      </c>
      <c r="F54" s="31" t="s">
        <v>131</v>
      </c>
      <c r="G54" s="31" t="s">
        <v>157</v>
      </c>
      <c r="H54" s="31" t="s">
        <v>157</v>
      </c>
      <c r="I54" s="31" t="s">
        <v>157</v>
      </c>
      <c r="L54" s="60" t="s">
        <v>149</v>
      </c>
      <c r="M54" s="60" t="s">
        <v>148</v>
      </c>
      <c r="O54" s="60" t="s">
        <v>149</v>
      </c>
      <c r="P54" s="60" t="s">
        <v>148</v>
      </c>
    </row>
    <row r="55" spans="1:19" x14ac:dyDescent="0.2">
      <c r="A55" s="1">
        <v>50</v>
      </c>
      <c r="B55" s="31" t="s">
        <v>130</v>
      </c>
      <c r="C55" s="31"/>
      <c r="D55" s="31" t="s">
        <v>137</v>
      </c>
      <c r="E55" s="31" t="s">
        <v>130</v>
      </c>
      <c r="F55" s="31" t="s">
        <v>137</v>
      </c>
      <c r="G55" s="31" t="s">
        <v>157</v>
      </c>
      <c r="H55" s="31" t="s">
        <v>157</v>
      </c>
      <c r="I55" s="31" t="s">
        <v>157</v>
      </c>
      <c r="K55" s="60" t="s">
        <v>131</v>
      </c>
      <c r="L55" s="54">
        <f>'Men Analysis'!M55+'Women Analysis'!L55</f>
        <v>158</v>
      </c>
      <c r="M55" s="54"/>
      <c r="O55" s="56">
        <f>L55/L$63</f>
        <v>0.56028368794326244</v>
      </c>
      <c r="P55" s="56"/>
    </row>
    <row r="56" spans="1:19" x14ac:dyDescent="0.2">
      <c r="A56" s="1">
        <v>51</v>
      </c>
      <c r="B56" s="31" t="s">
        <v>134</v>
      </c>
      <c r="C56" s="31" t="s">
        <v>159</v>
      </c>
      <c r="D56" s="31" t="s">
        <v>158</v>
      </c>
      <c r="E56" s="31" t="s">
        <v>158</v>
      </c>
      <c r="F56" s="31" t="s">
        <v>130</v>
      </c>
      <c r="G56" s="31"/>
      <c r="H56" s="31" t="s">
        <v>159</v>
      </c>
      <c r="I56" s="31" t="s">
        <v>157</v>
      </c>
      <c r="K56" s="60" t="s">
        <v>157</v>
      </c>
      <c r="L56" s="54">
        <f>'Men Analysis'!M56+'Women Analysis'!L56</f>
        <v>70</v>
      </c>
      <c r="M56" s="54"/>
      <c r="O56" s="56">
        <f t="shared" ref="O56:O63" si="10">L56/L$63</f>
        <v>0.24822695035460993</v>
      </c>
      <c r="P56" s="56"/>
    </row>
    <row r="57" spans="1:19" x14ac:dyDescent="0.2">
      <c r="A57" s="1">
        <v>52</v>
      </c>
      <c r="B57" s="31"/>
      <c r="C57" s="31" t="s">
        <v>138</v>
      </c>
      <c r="D57" s="31" t="s">
        <v>143</v>
      </c>
      <c r="E57" s="31" t="s">
        <v>130</v>
      </c>
      <c r="F57" s="31" t="s">
        <v>158</v>
      </c>
      <c r="G57" s="31" t="s">
        <v>159</v>
      </c>
      <c r="H57" s="31"/>
      <c r="I57" s="31" t="s">
        <v>158</v>
      </c>
      <c r="K57" s="60" t="s">
        <v>158</v>
      </c>
      <c r="L57" s="54">
        <f>'Men Analysis'!M57+'Women Analysis'!L57</f>
        <v>24</v>
      </c>
      <c r="M57" s="54"/>
      <c r="O57" s="56">
        <f t="shared" si="10"/>
        <v>8.5106382978723402E-2</v>
      </c>
      <c r="P57" s="56"/>
    </row>
    <row r="58" spans="1:19" x14ac:dyDescent="0.2">
      <c r="A58" s="1">
        <v>53</v>
      </c>
      <c r="B58" s="31"/>
      <c r="C58" s="31" t="s">
        <v>138</v>
      </c>
      <c r="D58" s="31"/>
      <c r="E58" s="31" t="s">
        <v>142</v>
      </c>
      <c r="F58" s="31" t="s">
        <v>130</v>
      </c>
      <c r="G58" s="31" t="s">
        <v>133</v>
      </c>
      <c r="H58" s="31" t="s">
        <v>133</v>
      </c>
      <c r="I58" s="31" t="s">
        <v>157</v>
      </c>
      <c r="K58" s="60" t="s">
        <v>159</v>
      </c>
      <c r="L58" s="54">
        <f>'Men Analysis'!M58+'Women Analysis'!L58</f>
        <v>23</v>
      </c>
      <c r="M58" s="54"/>
      <c r="O58" s="56">
        <f t="shared" si="10"/>
        <v>8.1560283687943269E-2</v>
      </c>
      <c r="P58" s="56"/>
    </row>
    <row r="59" spans="1:19" x14ac:dyDescent="0.2">
      <c r="A59" s="1">
        <v>54</v>
      </c>
      <c r="B59" s="31"/>
      <c r="C59" s="31" t="s">
        <v>134</v>
      </c>
      <c r="D59" s="31"/>
      <c r="E59" s="31"/>
      <c r="F59" s="31" t="s">
        <v>137</v>
      </c>
      <c r="G59" s="31" t="s">
        <v>133</v>
      </c>
      <c r="H59" s="31" t="s">
        <v>133</v>
      </c>
      <c r="I59" s="31" t="s">
        <v>157</v>
      </c>
      <c r="K59" s="60" t="s">
        <v>147</v>
      </c>
      <c r="L59" s="54">
        <f>'Men Analysis'!M59+'Women Analysis'!L59</f>
        <v>1</v>
      </c>
      <c r="M59" s="54"/>
      <c r="O59" s="56">
        <f t="shared" si="10"/>
        <v>3.5460992907801418E-3</v>
      </c>
      <c r="P59" s="56"/>
    </row>
    <row r="60" spans="1:19" x14ac:dyDescent="0.2">
      <c r="A60" s="1">
        <v>55</v>
      </c>
      <c r="B60" s="92"/>
      <c r="C60" s="92" t="s">
        <v>134</v>
      </c>
      <c r="D60" s="92" t="s">
        <v>157</v>
      </c>
      <c r="E60" s="92"/>
      <c r="F60" s="92" t="s">
        <v>130</v>
      </c>
      <c r="G60" s="92" t="s">
        <v>131</v>
      </c>
      <c r="H60" s="92" t="s">
        <v>157</v>
      </c>
      <c r="I60" s="92" t="s">
        <v>158</v>
      </c>
      <c r="J60" s="1"/>
      <c r="K60" s="60" t="s">
        <v>146</v>
      </c>
      <c r="L60" s="54">
        <f>'Men Analysis'!M60+'Women Analysis'!L60</f>
        <v>0</v>
      </c>
      <c r="M60" s="54"/>
      <c r="O60" s="56">
        <f t="shared" si="10"/>
        <v>0</v>
      </c>
      <c r="P60" s="56"/>
    </row>
    <row r="61" spans="1:19" x14ac:dyDescent="0.2">
      <c r="A61" s="1">
        <v>56</v>
      </c>
      <c r="B61" s="92" t="s">
        <v>130</v>
      </c>
      <c r="C61" s="92" t="s">
        <v>159</v>
      </c>
      <c r="D61" s="92" t="s">
        <v>158</v>
      </c>
      <c r="E61" s="92" t="s">
        <v>134</v>
      </c>
      <c r="F61" s="92" t="s">
        <v>159</v>
      </c>
      <c r="G61" s="92" t="s">
        <v>157</v>
      </c>
      <c r="H61" s="92" t="s">
        <v>157</v>
      </c>
      <c r="I61" s="92" t="s">
        <v>157</v>
      </c>
      <c r="K61" s="60" t="s">
        <v>145</v>
      </c>
      <c r="L61" s="54">
        <f>'Men Analysis'!M61+'Women Analysis'!L61</f>
        <v>3</v>
      </c>
      <c r="M61" s="54"/>
      <c r="O61" s="56">
        <f t="shared" si="10"/>
        <v>1.0638297872340425E-2</v>
      </c>
      <c r="P61" s="56"/>
    </row>
    <row r="62" spans="1:19" x14ac:dyDescent="0.2">
      <c r="A62" s="1">
        <v>57</v>
      </c>
      <c r="B62" s="92" t="s">
        <v>130</v>
      </c>
      <c r="C62" s="92" t="s">
        <v>159</v>
      </c>
      <c r="D62" s="92" t="s">
        <v>134</v>
      </c>
      <c r="E62" s="92" t="s">
        <v>159</v>
      </c>
      <c r="F62" s="92" t="s">
        <v>157</v>
      </c>
      <c r="G62" s="92" t="s">
        <v>157</v>
      </c>
      <c r="H62" s="92" t="s">
        <v>131</v>
      </c>
      <c r="I62" s="92" t="s">
        <v>157</v>
      </c>
      <c r="K62" s="60" t="s">
        <v>160</v>
      </c>
      <c r="L62" s="54">
        <f>'Men Analysis'!M62+'Women Analysis'!L62</f>
        <v>3</v>
      </c>
      <c r="M62" s="54"/>
      <c r="O62" s="56">
        <f t="shared" si="10"/>
        <v>1.0638297872340425E-2</v>
      </c>
      <c r="P62" s="56"/>
    </row>
    <row r="63" spans="1:19" x14ac:dyDescent="0.2">
      <c r="A63" s="1">
        <v>58</v>
      </c>
      <c r="B63" s="92" t="s">
        <v>134</v>
      </c>
      <c r="C63" s="92" t="s">
        <v>130</v>
      </c>
      <c r="D63" s="92" t="s">
        <v>130</v>
      </c>
      <c r="E63" s="92" t="s">
        <v>158</v>
      </c>
      <c r="F63" s="92" t="s">
        <v>158</v>
      </c>
      <c r="G63" s="92" t="s">
        <v>157</v>
      </c>
      <c r="H63" s="92" t="s">
        <v>158</v>
      </c>
      <c r="I63" s="92" t="s">
        <v>157</v>
      </c>
      <c r="K63" s="57"/>
      <c r="L63" s="54">
        <f>'Men Analysis'!M63+'Women Analysis'!L63</f>
        <v>282</v>
      </c>
      <c r="M63" s="54"/>
      <c r="O63" s="56">
        <f t="shared" si="10"/>
        <v>1</v>
      </c>
      <c r="P63" s="56"/>
    </row>
    <row r="64" spans="1:19" x14ac:dyDescent="0.2">
      <c r="A64" s="1">
        <v>59</v>
      </c>
      <c r="B64" s="92" t="s">
        <v>130</v>
      </c>
      <c r="C64" s="92" t="s">
        <v>130</v>
      </c>
      <c r="D64" s="92" t="s">
        <v>130</v>
      </c>
      <c r="E64" s="92" t="s">
        <v>159</v>
      </c>
      <c r="F64" s="92" t="s">
        <v>131</v>
      </c>
      <c r="G64" s="92" t="s">
        <v>131</v>
      </c>
      <c r="H64" s="92" t="s">
        <v>131</v>
      </c>
      <c r="I64" s="92"/>
    </row>
    <row r="65" spans="1:19" x14ac:dyDescent="0.2">
      <c r="A65" s="1">
        <v>60</v>
      </c>
      <c r="B65" s="92" t="s">
        <v>130</v>
      </c>
      <c r="C65" s="92" t="s">
        <v>158</v>
      </c>
      <c r="D65" s="92" t="s">
        <v>159</v>
      </c>
      <c r="E65" s="92" t="s">
        <v>131</v>
      </c>
      <c r="F65" s="92" t="s">
        <v>157</v>
      </c>
      <c r="G65" s="92" t="s">
        <v>157</v>
      </c>
      <c r="H65" s="92" t="s">
        <v>157</v>
      </c>
      <c r="I65" s="92" t="s">
        <v>158</v>
      </c>
      <c r="K65" s="62" t="s">
        <v>165</v>
      </c>
      <c r="L65" s="66" t="s">
        <v>166</v>
      </c>
    </row>
    <row r="66" spans="1:19" x14ac:dyDescent="0.2">
      <c r="A66" s="1">
        <v>61</v>
      </c>
      <c r="B66" s="92" t="s">
        <v>130</v>
      </c>
      <c r="C66" s="92" t="s">
        <v>130</v>
      </c>
      <c r="D66" s="92" t="s">
        <v>130</v>
      </c>
      <c r="E66" s="92" t="s">
        <v>159</v>
      </c>
      <c r="F66" s="92" t="s">
        <v>158</v>
      </c>
      <c r="G66" s="92" t="s">
        <v>131</v>
      </c>
      <c r="H66" s="92" t="s">
        <v>131</v>
      </c>
      <c r="I66" s="92" t="s">
        <v>131</v>
      </c>
      <c r="K66" s="1"/>
      <c r="L66" s="66" t="s">
        <v>171</v>
      </c>
    </row>
    <row r="67" spans="1:19" x14ac:dyDescent="0.2">
      <c r="A67" s="1">
        <v>62</v>
      </c>
      <c r="B67" s="92" t="s">
        <v>130</v>
      </c>
      <c r="C67" s="92" t="s">
        <v>158</v>
      </c>
      <c r="D67" s="92" t="s">
        <v>131</v>
      </c>
      <c r="E67" s="92" t="s">
        <v>131</v>
      </c>
      <c r="F67" s="92" t="s">
        <v>131</v>
      </c>
      <c r="G67" s="92" t="s">
        <v>131</v>
      </c>
      <c r="H67" s="92" t="s">
        <v>131</v>
      </c>
      <c r="I67" s="92" t="s">
        <v>131</v>
      </c>
    </row>
    <row r="68" spans="1:19" x14ac:dyDescent="0.2">
      <c r="A68" s="1">
        <v>63</v>
      </c>
      <c r="B68" s="92" t="s">
        <v>134</v>
      </c>
      <c r="C68" s="92" t="s">
        <v>130</v>
      </c>
      <c r="D68" s="92" t="s">
        <v>159</v>
      </c>
      <c r="E68" s="92" t="s">
        <v>130</v>
      </c>
      <c r="F68" s="92" t="s">
        <v>159</v>
      </c>
      <c r="G68" s="92" t="s">
        <v>159</v>
      </c>
      <c r="H68" s="92" t="s">
        <v>157</v>
      </c>
      <c r="I68" s="92" t="s">
        <v>131</v>
      </c>
      <c r="L68" s="51" t="s">
        <v>3</v>
      </c>
      <c r="M68" s="51" t="s">
        <v>4</v>
      </c>
      <c r="N68" s="51" t="s">
        <v>5</v>
      </c>
      <c r="P68" s="52"/>
      <c r="Q68" s="51" t="s">
        <v>3</v>
      </c>
      <c r="R68" s="51" t="s">
        <v>4</v>
      </c>
      <c r="S68" s="51" t="s">
        <v>5</v>
      </c>
    </row>
    <row r="69" spans="1:19" x14ac:dyDescent="0.2">
      <c r="A69" s="1">
        <v>64</v>
      </c>
      <c r="B69" s="92"/>
      <c r="C69" s="92" t="s">
        <v>130</v>
      </c>
      <c r="D69" s="92" t="s">
        <v>159</v>
      </c>
      <c r="E69" s="92" t="s">
        <v>157</v>
      </c>
      <c r="F69" s="92" t="s">
        <v>157</v>
      </c>
      <c r="G69" s="92" t="s">
        <v>131</v>
      </c>
      <c r="H69" s="92" t="s">
        <v>157</v>
      </c>
      <c r="I69" s="92" t="s">
        <v>157</v>
      </c>
      <c r="K69" s="53" t="s">
        <v>131</v>
      </c>
      <c r="L69" s="58">
        <f>'Men Analysis'!M69+'Women Analysis'!L69</f>
        <v>5</v>
      </c>
      <c r="M69" s="58">
        <f>'Men Analysis'!N69+'Women Analysis'!M69</f>
        <v>68</v>
      </c>
      <c r="N69" s="58">
        <f>'Men Analysis'!O69+'Women Analysis'!N69</f>
        <v>133</v>
      </c>
      <c r="P69" s="53" t="s">
        <v>163</v>
      </c>
      <c r="Q69" s="58">
        <f>SUM(L69:L72)</f>
        <v>67</v>
      </c>
      <c r="R69" s="58">
        <f>SUM(M69:M72)</f>
        <v>213</v>
      </c>
      <c r="S69" s="58">
        <f t="shared" ref="S69" si="11">SUM(N69:N72)</f>
        <v>258</v>
      </c>
    </row>
    <row r="70" spans="1:19" x14ac:dyDescent="0.2">
      <c r="A70" s="1">
        <v>65</v>
      </c>
      <c r="B70" s="92" t="s">
        <v>139</v>
      </c>
      <c r="C70" s="92" t="s">
        <v>130</v>
      </c>
      <c r="D70" s="92" t="s">
        <v>132</v>
      </c>
      <c r="E70" s="92" t="s">
        <v>159</v>
      </c>
      <c r="F70" s="92" t="s">
        <v>159</v>
      </c>
      <c r="G70" s="92" t="s">
        <v>159</v>
      </c>
      <c r="H70" s="92"/>
      <c r="I70" s="92" t="s">
        <v>159</v>
      </c>
      <c r="K70" s="53" t="s">
        <v>157</v>
      </c>
      <c r="L70" s="58">
        <f>'Men Analysis'!M70+'Women Analysis'!L70</f>
        <v>14</v>
      </c>
      <c r="M70" s="58">
        <f>'Men Analysis'!N70+'Women Analysis'!M70</f>
        <v>58</v>
      </c>
      <c r="N70" s="58">
        <f>'Men Analysis'!O70+'Women Analysis'!N70</f>
        <v>73</v>
      </c>
      <c r="P70" s="53" t="s">
        <v>164</v>
      </c>
      <c r="Q70" s="58">
        <f>SUM(L69:L84)</f>
        <v>229</v>
      </c>
      <c r="R70" s="58">
        <f>SUM(M69:M84)</f>
        <v>270</v>
      </c>
      <c r="S70" s="58">
        <f>SUM(N69:N84)</f>
        <v>262</v>
      </c>
    </row>
    <row r="71" spans="1:19" x14ac:dyDescent="0.2">
      <c r="A71" s="1">
        <v>66</v>
      </c>
      <c r="B71" s="92" t="s">
        <v>139</v>
      </c>
      <c r="C71" s="92" t="s">
        <v>130</v>
      </c>
      <c r="D71" s="92" t="s">
        <v>159</v>
      </c>
      <c r="E71" s="92" t="s">
        <v>158</v>
      </c>
      <c r="F71" s="92" t="s">
        <v>157</v>
      </c>
      <c r="G71" s="92" t="s">
        <v>158</v>
      </c>
      <c r="H71" s="92" t="s">
        <v>157</v>
      </c>
      <c r="I71" s="92" t="s">
        <v>157</v>
      </c>
      <c r="K71" s="53" t="s">
        <v>158</v>
      </c>
      <c r="L71" s="58">
        <f>'Men Analysis'!M71+'Women Analysis'!L71</f>
        <v>12</v>
      </c>
      <c r="M71" s="58">
        <f>'Men Analysis'!N71+'Women Analysis'!M71</f>
        <v>40</v>
      </c>
      <c r="N71" s="58">
        <f>'Men Analysis'!O71+'Women Analysis'!N71</f>
        <v>28</v>
      </c>
    </row>
    <row r="72" spans="1:19" x14ac:dyDescent="0.2">
      <c r="A72" s="1">
        <v>67</v>
      </c>
      <c r="B72" s="92" t="s">
        <v>134</v>
      </c>
      <c r="C72" s="92" t="s">
        <v>134</v>
      </c>
      <c r="D72" s="92" t="s">
        <v>159</v>
      </c>
      <c r="E72" s="92" t="s">
        <v>159</v>
      </c>
      <c r="F72" s="92"/>
      <c r="G72" s="92"/>
      <c r="H72" s="92"/>
      <c r="I72" s="92"/>
      <c r="K72" s="53" t="s">
        <v>159</v>
      </c>
      <c r="L72" s="58">
        <f>'Men Analysis'!M72+'Women Analysis'!L72</f>
        <v>36</v>
      </c>
      <c r="M72" s="58">
        <f>'Men Analysis'!N72+'Women Analysis'!M72</f>
        <v>47</v>
      </c>
      <c r="N72" s="58">
        <f>'Men Analysis'!O72+'Women Analysis'!N72</f>
        <v>24</v>
      </c>
      <c r="P72" s="52"/>
      <c r="Q72" s="51" t="s">
        <v>3</v>
      </c>
      <c r="R72" s="51" t="s">
        <v>4</v>
      </c>
      <c r="S72" s="51" t="s">
        <v>5</v>
      </c>
    </row>
    <row r="73" spans="1:19" x14ac:dyDescent="0.2">
      <c r="A73" s="1">
        <v>68</v>
      </c>
      <c r="B73" s="92"/>
      <c r="C73" s="92"/>
      <c r="D73" s="92"/>
      <c r="E73" s="92" t="s">
        <v>130</v>
      </c>
      <c r="F73" s="92" t="s">
        <v>159</v>
      </c>
      <c r="G73" s="92" t="s">
        <v>157</v>
      </c>
      <c r="H73" s="92" t="s">
        <v>158</v>
      </c>
      <c r="I73" s="92" t="s">
        <v>159</v>
      </c>
      <c r="K73" s="53" t="s">
        <v>130</v>
      </c>
      <c r="L73" s="58">
        <f>'Men Analysis'!M73+'Women Analysis'!L73</f>
        <v>71</v>
      </c>
      <c r="M73" s="58">
        <f>'Men Analysis'!N73+'Women Analysis'!M73</f>
        <v>21</v>
      </c>
      <c r="N73" s="58"/>
      <c r="P73" s="53" t="s">
        <v>163</v>
      </c>
      <c r="Q73" s="56">
        <f>Q69/L$86</f>
        <v>0.23758865248226951</v>
      </c>
      <c r="R73" s="56">
        <f>R69/M$86</f>
        <v>0.75531914893617025</v>
      </c>
      <c r="S73" s="56">
        <f>S69/271</f>
        <v>0.95202952029520294</v>
      </c>
    </row>
    <row r="74" spans="1:19" x14ac:dyDescent="0.2">
      <c r="A74" s="1">
        <v>69</v>
      </c>
      <c r="B74" s="92" t="s">
        <v>136</v>
      </c>
      <c r="C74" s="92" t="s">
        <v>139</v>
      </c>
      <c r="D74" s="92" t="s">
        <v>159</v>
      </c>
      <c r="E74" s="92" t="s">
        <v>157</v>
      </c>
      <c r="F74" s="92" t="s">
        <v>158</v>
      </c>
      <c r="G74" s="92" t="s">
        <v>131</v>
      </c>
      <c r="H74" s="92" t="s">
        <v>131</v>
      </c>
      <c r="I74" s="92" t="s">
        <v>157</v>
      </c>
      <c r="K74" s="53" t="s">
        <v>134</v>
      </c>
      <c r="L74" s="58">
        <f>'Men Analysis'!M74+'Women Analysis'!L74</f>
        <v>31</v>
      </c>
      <c r="M74" s="58">
        <f>'Men Analysis'!N74+'Women Analysis'!M74</f>
        <v>11</v>
      </c>
      <c r="N74" s="58"/>
      <c r="P74" s="53" t="s">
        <v>164</v>
      </c>
      <c r="Q74" s="56">
        <f>Q70/L$86</f>
        <v>0.81205673758865249</v>
      </c>
      <c r="R74" s="56">
        <f>R70/M$86</f>
        <v>0.95744680851063835</v>
      </c>
      <c r="S74" s="56">
        <f>S70/271</f>
        <v>0.96678966789667897</v>
      </c>
    </row>
    <row r="75" spans="1:19" x14ac:dyDescent="0.2">
      <c r="A75" s="1">
        <v>70</v>
      </c>
      <c r="B75" s="92"/>
      <c r="C75" s="92" t="s">
        <v>138</v>
      </c>
      <c r="D75" s="92" t="s">
        <v>137</v>
      </c>
      <c r="E75" s="92" t="s">
        <v>142</v>
      </c>
      <c r="F75" s="92" t="s">
        <v>159</v>
      </c>
      <c r="G75" s="92" t="s">
        <v>157</v>
      </c>
      <c r="H75" s="92" t="s">
        <v>159</v>
      </c>
      <c r="I75" s="92" t="s">
        <v>157</v>
      </c>
      <c r="K75" s="53" t="s">
        <v>132</v>
      </c>
      <c r="L75" s="58">
        <f>'Men Analysis'!M75+'Women Analysis'!L75</f>
        <v>15</v>
      </c>
      <c r="M75" s="58">
        <f>'Men Analysis'!N75+'Women Analysis'!M75</f>
        <v>1</v>
      </c>
      <c r="N75" s="58"/>
    </row>
    <row r="76" spans="1:19" x14ac:dyDescent="0.2">
      <c r="A76" s="1">
        <v>71</v>
      </c>
      <c r="B76" s="92" t="s">
        <v>134</v>
      </c>
      <c r="C76" s="92" t="s">
        <v>130</v>
      </c>
      <c r="D76" s="92" t="s">
        <v>159</v>
      </c>
      <c r="E76" s="92" t="s">
        <v>158</v>
      </c>
      <c r="F76" s="92" t="s">
        <v>157</v>
      </c>
      <c r="G76" s="92" t="s">
        <v>131</v>
      </c>
      <c r="H76" s="92" t="s">
        <v>157</v>
      </c>
      <c r="I76" s="92" t="s">
        <v>131</v>
      </c>
      <c r="K76" s="53" t="s">
        <v>139</v>
      </c>
      <c r="L76" s="58">
        <f>'Men Analysis'!M76+'Women Analysis'!L76</f>
        <v>9</v>
      </c>
      <c r="M76" s="58"/>
      <c r="N76" s="58"/>
    </row>
    <row r="77" spans="1:19" x14ac:dyDescent="0.2">
      <c r="A77" s="1">
        <v>72</v>
      </c>
      <c r="B77" s="92"/>
      <c r="C77" s="92" t="s">
        <v>132</v>
      </c>
      <c r="D77" s="92" t="s">
        <v>130</v>
      </c>
      <c r="E77" s="92" t="s">
        <v>159</v>
      </c>
      <c r="F77" s="92" t="s">
        <v>158</v>
      </c>
      <c r="G77" s="92" t="s">
        <v>157</v>
      </c>
      <c r="H77" s="92" t="s">
        <v>159</v>
      </c>
      <c r="I77" s="92" t="s">
        <v>157</v>
      </c>
      <c r="K77" s="53" t="s">
        <v>140</v>
      </c>
      <c r="L77" s="58">
        <f>'Men Analysis'!M77+'Women Analysis'!L77</f>
        <v>3</v>
      </c>
      <c r="M77" s="58"/>
      <c r="N77" s="58"/>
    </row>
    <row r="78" spans="1:19" x14ac:dyDescent="0.2">
      <c r="A78" s="1">
        <v>73</v>
      </c>
      <c r="B78" s="92"/>
      <c r="C78" s="92" t="s">
        <v>130</v>
      </c>
      <c r="D78" s="92" t="s">
        <v>157</v>
      </c>
      <c r="E78" s="92" t="s">
        <v>130</v>
      </c>
      <c r="F78" s="92" t="s">
        <v>159</v>
      </c>
      <c r="G78" s="92" t="s">
        <v>158</v>
      </c>
      <c r="H78" s="92" t="s">
        <v>157</v>
      </c>
      <c r="I78" s="92" t="s">
        <v>131</v>
      </c>
      <c r="K78" s="53" t="s">
        <v>133</v>
      </c>
      <c r="L78" s="58"/>
      <c r="M78" s="58"/>
      <c r="N78" s="58">
        <f>'Men Analysis'!O78+'Women Analysis'!N78</f>
        <v>4</v>
      </c>
    </row>
    <row r="79" spans="1:19" x14ac:dyDescent="0.2">
      <c r="A79" s="1">
        <v>74</v>
      </c>
      <c r="B79" s="92"/>
      <c r="C79" s="92" t="s">
        <v>138</v>
      </c>
      <c r="D79" s="92" t="s">
        <v>137</v>
      </c>
      <c r="E79" s="92" t="s">
        <v>142</v>
      </c>
      <c r="F79" s="92" t="s">
        <v>158</v>
      </c>
      <c r="G79" s="92" t="s">
        <v>157</v>
      </c>
      <c r="H79" s="92" t="s">
        <v>157</v>
      </c>
      <c r="I79" s="92" t="s">
        <v>157</v>
      </c>
      <c r="K79" s="53" t="s">
        <v>141</v>
      </c>
      <c r="L79" s="58"/>
      <c r="M79" s="58">
        <f>'Men Analysis'!N79+'Women Analysis'!M79</f>
        <v>13</v>
      </c>
      <c r="N79" s="58"/>
    </row>
    <row r="80" spans="1:19" x14ac:dyDescent="0.2">
      <c r="A80" s="1">
        <v>75</v>
      </c>
      <c r="B80" s="92"/>
      <c r="C80" s="92"/>
      <c r="D80" s="92" t="s">
        <v>137</v>
      </c>
      <c r="E80" s="92" t="s">
        <v>142</v>
      </c>
      <c r="F80" s="92" t="s">
        <v>130</v>
      </c>
      <c r="G80" s="92" t="s">
        <v>157</v>
      </c>
      <c r="H80" s="92" t="s">
        <v>131</v>
      </c>
      <c r="I80" s="92" t="s">
        <v>131</v>
      </c>
      <c r="K80" s="53" t="s">
        <v>142</v>
      </c>
      <c r="L80" s="58"/>
      <c r="M80" s="58"/>
      <c r="N80" s="58"/>
    </row>
    <row r="81" spans="1:14" x14ac:dyDescent="0.2">
      <c r="A81" s="1">
        <v>76</v>
      </c>
      <c r="B81" s="92" t="s">
        <v>139</v>
      </c>
      <c r="C81" s="92" t="s">
        <v>130</v>
      </c>
      <c r="D81" s="92" t="s">
        <v>130</v>
      </c>
      <c r="E81" s="92" t="s">
        <v>134</v>
      </c>
      <c r="F81" s="92" t="s">
        <v>157</v>
      </c>
      <c r="G81" s="92" t="s">
        <v>131</v>
      </c>
      <c r="H81" s="92" t="s">
        <v>131</v>
      </c>
      <c r="I81" s="92" t="s">
        <v>131</v>
      </c>
      <c r="K81" s="53" t="s">
        <v>143</v>
      </c>
      <c r="L81" s="58"/>
      <c r="M81" s="58"/>
      <c r="N81" s="58"/>
    </row>
    <row r="82" spans="1:14" x14ac:dyDescent="0.2">
      <c r="A82" s="1">
        <v>77</v>
      </c>
      <c r="B82" s="92" t="s">
        <v>140</v>
      </c>
      <c r="C82" s="92" t="s">
        <v>159</v>
      </c>
      <c r="D82" s="92" t="s">
        <v>159</v>
      </c>
      <c r="E82" s="92" t="s">
        <v>159</v>
      </c>
      <c r="F82" s="92" t="s">
        <v>157</v>
      </c>
      <c r="G82" s="92" t="s">
        <v>159</v>
      </c>
      <c r="H82" s="92" t="s">
        <v>157</v>
      </c>
      <c r="I82" s="92" t="s">
        <v>131</v>
      </c>
      <c r="K82" s="53" t="s">
        <v>138</v>
      </c>
      <c r="L82" s="58">
        <f>'Men Analysis'!M82+'Women Analysis'!L82</f>
        <v>16</v>
      </c>
      <c r="M82" s="58"/>
      <c r="N82" s="58"/>
    </row>
    <row r="83" spans="1:14" x14ac:dyDescent="0.2">
      <c r="A83" s="1">
        <v>78</v>
      </c>
      <c r="B83" s="92" t="s">
        <v>134</v>
      </c>
      <c r="C83" s="92" t="s">
        <v>130</v>
      </c>
      <c r="D83" s="92" t="s">
        <v>158</v>
      </c>
      <c r="E83" s="92" t="s">
        <v>131</v>
      </c>
      <c r="F83" s="92" t="s">
        <v>131</v>
      </c>
      <c r="G83" s="92" t="s">
        <v>157</v>
      </c>
      <c r="H83" s="92" t="s">
        <v>131</v>
      </c>
      <c r="I83" s="92" t="s">
        <v>131</v>
      </c>
      <c r="K83" s="53" t="s">
        <v>136</v>
      </c>
      <c r="L83" s="58">
        <f>'Men Analysis'!M83+'Women Analysis'!L83</f>
        <v>2</v>
      </c>
      <c r="M83" s="58"/>
      <c r="N83" s="58"/>
    </row>
    <row r="84" spans="1:14" ht="12.75" customHeight="1" x14ac:dyDescent="0.2">
      <c r="A84" s="1">
        <v>79</v>
      </c>
      <c r="B84" s="92" t="s">
        <v>130</v>
      </c>
      <c r="C84" s="92" t="s">
        <v>130</v>
      </c>
      <c r="D84" s="92"/>
      <c r="E84" s="92" t="s">
        <v>131</v>
      </c>
      <c r="F84" s="92" t="s">
        <v>131</v>
      </c>
      <c r="G84" s="92"/>
      <c r="H84" s="92" t="s">
        <v>131</v>
      </c>
      <c r="I84" s="92" t="s">
        <v>158</v>
      </c>
      <c r="K84" s="53" t="s">
        <v>145</v>
      </c>
      <c r="L84" s="58">
        <f>'Men Analysis'!M84+'Women Analysis'!L84</f>
        <v>15</v>
      </c>
      <c r="M84" s="58">
        <f>'Men Analysis'!N84+'Women Analysis'!M84</f>
        <v>11</v>
      </c>
      <c r="N84" s="58"/>
    </row>
    <row r="85" spans="1:14" x14ac:dyDescent="0.2">
      <c r="A85" s="1">
        <v>80</v>
      </c>
      <c r="B85" s="92"/>
      <c r="C85" s="92"/>
      <c r="D85" s="92"/>
      <c r="E85" s="92"/>
      <c r="F85" s="92" t="s">
        <v>141</v>
      </c>
      <c r="G85" s="92" t="s">
        <v>133</v>
      </c>
      <c r="H85" s="92" t="s">
        <v>133</v>
      </c>
      <c r="I85" s="92" t="s">
        <v>159</v>
      </c>
      <c r="K85" s="53" t="s">
        <v>160</v>
      </c>
      <c r="L85" s="58">
        <f>'Men Analysis'!M85+'Women Analysis'!L85</f>
        <v>53</v>
      </c>
      <c r="M85" s="58">
        <f>'Men Analysis'!N85+'Women Analysis'!M85</f>
        <v>12</v>
      </c>
      <c r="N85" s="58">
        <f>'Men Analysis'!O85+'Women Analysis'!N85</f>
        <v>20</v>
      </c>
    </row>
    <row r="86" spans="1:14" x14ac:dyDescent="0.2">
      <c r="A86" s="1">
        <v>81</v>
      </c>
      <c r="B86" s="92"/>
      <c r="C86" s="92" t="s">
        <v>132</v>
      </c>
      <c r="D86" s="92" t="s">
        <v>137</v>
      </c>
      <c r="E86" s="92" t="s">
        <v>134</v>
      </c>
      <c r="F86" s="92" t="s">
        <v>141</v>
      </c>
      <c r="G86" s="92" t="s">
        <v>159</v>
      </c>
      <c r="H86" s="92" t="s">
        <v>157</v>
      </c>
      <c r="I86" s="92" t="s">
        <v>131</v>
      </c>
      <c r="L86" s="58">
        <f>'Men Analysis'!M86+'Women Analysis'!L86</f>
        <v>282</v>
      </c>
      <c r="M86" s="58">
        <f>'Men Analysis'!N86+'Women Analysis'!M86</f>
        <v>282</v>
      </c>
      <c r="N86" s="58">
        <f>'Men Analysis'!O86+'Women Analysis'!N86</f>
        <v>282</v>
      </c>
    </row>
    <row r="87" spans="1:14" x14ac:dyDescent="0.2">
      <c r="A87" s="1">
        <v>82</v>
      </c>
      <c r="B87" s="92" t="s">
        <v>130</v>
      </c>
      <c r="C87" s="92" t="s">
        <v>130</v>
      </c>
      <c r="D87" s="92" t="s">
        <v>131</v>
      </c>
      <c r="E87" s="92" t="s">
        <v>157</v>
      </c>
      <c r="F87" s="92" t="s">
        <v>157</v>
      </c>
      <c r="G87" s="92" t="s">
        <v>159</v>
      </c>
      <c r="H87" s="92" t="s">
        <v>157</v>
      </c>
      <c r="I87" s="92" t="s">
        <v>135</v>
      </c>
    </row>
    <row r="88" spans="1:14" x14ac:dyDescent="0.2">
      <c r="A88" s="1">
        <v>83</v>
      </c>
      <c r="B88" s="92" t="s">
        <v>130</v>
      </c>
      <c r="C88" s="92" t="s">
        <v>158</v>
      </c>
      <c r="D88" s="92" t="s">
        <v>131</v>
      </c>
      <c r="E88" s="92"/>
      <c r="F88" s="92" t="s">
        <v>137</v>
      </c>
      <c r="G88" s="92" t="s">
        <v>157</v>
      </c>
      <c r="H88" s="92" t="s">
        <v>157</v>
      </c>
      <c r="I88" s="92" t="s">
        <v>131</v>
      </c>
      <c r="K88" s="62" t="s">
        <v>165</v>
      </c>
      <c r="L88" s="66" t="s">
        <v>167</v>
      </c>
    </row>
    <row r="89" spans="1:14" x14ac:dyDescent="0.2">
      <c r="A89" s="1">
        <v>84</v>
      </c>
      <c r="B89" s="92"/>
      <c r="C89" s="92" t="s">
        <v>137</v>
      </c>
      <c r="D89" s="92" t="s">
        <v>132</v>
      </c>
      <c r="E89" s="92" t="s">
        <v>130</v>
      </c>
      <c r="F89" s="92" t="s">
        <v>159</v>
      </c>
      <c r="G89" s="92" t="s">
        <v>157</v>
      </c>
      <c r="H89" s="92" t="s">
        <v>159</v>
      </c>
      <c r="I89" s="92" t="s">
        <v>131</v>
      </c>
      <c r="K89" s="62"/>
      <c r="L89" s="66" t="s">
        <v>168</v>
      </c>
    </row>
    <row r="90" spans="1:14" x14ac:dyDescent="0.2">
      <c r="A90" s="1">
        <v>85</v>
      </c>
      <c r="B90" s="92"/>
      <c r="C90" s="92" t="s">
        <v>132</v>
      </c>
      <c r="D90" s="92" t="s">
        <v>134</v>
      </c>
      <c r="E90" s="92" t="s">
        <v>159</v>
      </c>
      <c r="F90" s="92" t="s">
        <v>141</v>
      </c>
      <c r="G90" s="92" t="s">
        <v>158</v>
      </c>
      <c r="H90" s="92" t="s">
        <v>131</v>
      </c>
      <c r="I90" s="92" t="s">
        <v>131</v>
      </c>
    </row>
    <row r="91" spans="1:14" x14ac:dyDescent="0.2">
      <c r="A91" s="1">
        <v>86</v>
      </c>
      <c r="B91" s="92" t="s">
        <v>130</v>
      </c>
      <c r="C91" s="92" t="s">
        <v>130</v>
      </c>
      <c r="D91" s="92" t="s">
        <v>159</v>
      </c>
      <c r="E91" s="92"/>
      <c r="F91" s="92" t="s">
        <v>159</v>
      </c>
      <c r="G91" s="92" t="s">
        <v>133</v>
      </c>
      <c r="H91" s="92" t="s">
        <v>158</v>
      </c>
      <c r="I91" s="92" t="s">
        <v>157</v>
      </c>
      <c r="L91" s="51" t="s">
        <v>3</v>
      </c>
      <c r="M91" s="51" t="s">
        <v>4</v>
      </c>
      <c r="N91" s="51" t="s">
        <v>5</v>
      </c>
    </row>
    <row r="92" spans="1:14" x14ac:dyDescent="0.2">
      <c r="K92" s="53" t="s">
        <v>131</v>
      </c>
      <c r="L92" s="56">
        <f>L69/L$86</f>
        <v>1.7730496453900711E-2</v>
      </c>
      <c r="M92" s="56">
        <f>M69/M$86</f>
        <v>0.24113475177304963</v>
      </c>
      <c r="N92" s="56">
        <f>N69/271</f>
        <v>0.4907749077490775</v>
      </c>
    </row>
    <row r="93" spans="1:14" x14ac:dyDescent="0.2">
      <c r="K93" s="53" t="s">
        <v>157</v>
      </c>
      <c r="L93" s="56">
        <f t="shared" ref="L93:M108" si="12">L70/L$86</f>
        <v>4.9645390070921988E-2</v>
      </c>
      <c r="M93" s="56">
        <f t="shared" si="12"/>
        <v>0.20567375886524822</v>
      </c>
      <c r="N93" s="56">
        <f t="shared" ref="N93:N95" si="13">N70/271</f>
        <v>0.26937269372693728</v>
      </c>
    </row>
    <row r="94" spans="1:14" x14ac:dyDescent="0.2">
      <c r="K94" s="53" t="s">
        <v>158</v>
      </c>
      <c r="L94" s="56">
        <f t="shared" si="12"/>
        <v>4.2553191489361701E-2</v>
      </c>
      <c r="M94" s="56">
        <f t="shared" si="12"/>
        <v>0.14184397163120568</v>
      </c>
      <c r="N94" s="56">
        <f t="shared" si="13"/>
        <v>0.10332103321033211</v>
      </c>
    </row>
    <row r="95" spans="1:14" x14ac:dyDescent="0.2">
      <c r="K95" s="53" t="s">
        <v>159</v>
      </c>
      <c r="L95" s="56">
        <f t="shared" si="12"/>
        <v>0.1276595744680851</v>
      </c>
      <c r="M95" s="56">
        <f t="shared" si="12"/>
        <v>0.16666666666666666</v>
      </c>
      <c r="N95" s="56">
        <f t="shared" si="13"/>
        <v>8.8560885608856083E-2</v>
      </c>
    </row>
    <row r="96" spans="1:14" x14ac:dyDescent="0.2">
      <c r="K96" s="53" t="s">
        <v>130</v>
      </c>
      <c r="L96" s="56">
        <f t="shared" si="12"/>
        <v>0.25177304964539005</v>
      </c>
      <c r="M96" s="56">
        <f t="shared" si="12"/>
        <v>7.4468085106382975E-2</v>
      </c>
      <c r="N96" s="56"/>
    </row>
    <row r="97" spans="11:14" x14ac:dyDescent="0.2">
      <c r="K97" s="53" t="s">
        <v>134</v>
      </c>
      <c r="L97" s="56">
        <f t="shared" si="12"/>
        <v>0.1099290780141844</v>
      </c>
      <c r="M97" s="56">
        <f t="shared" si="12"/>
        <v>3.9007092198581561E-2</v>
      </c>
      <c r="N97" s="56"/>
    </row>
    <row r="98" spans="11:14" x14ac:dyDescent="0.2">
      <c r="K98" s="53" t="s">
        <v>132</v>
      </c>
      <c r="L98" s="56">
        <f t="shared" si="12"/>
        <v>5.3191489361702128E-2</v>
      </c>
      <c r="M98" s="56">
        <f t="shared" si="12"/>
        <v>3.5460992907801418E-3</v>
      </c>
      <c r="N98" s="56"/>
    </row>
    <row r="99" spans="11:14" x14ac:dyDescent="0.2">
      <c r="K99" s="53" t="s">
        <v>139</v>
      </c>
      <c r="L99" s="56">
        <f t="shared" si="12"/>
        <v>3.1914893617021274E-2</v>
      </c>
      <c r="M99" s="56"/>
      <c r="N99" s="56"/>
    </row>
    <row r="100" spans="11:14" x14ac:dyDescent="0.2">
      <c r="K100" s="53" t="s">
        <v>140</v>
      </c>
      <c r="L100" s="56">
        <f t="shared" si="12"/>
        <v>1.0638297872340425E-2</v>
      </c>
      <c r="M100" s="56"/>
      <c r="N100" s="56"/>
    </row>
    <row r="101" spans="11:14" x14ac:dyDescent="0.2">
      <c r="K101" s="53" t="s">
        <v>133</v>
      </c>
      <c r="L101" s="56"/>
      <c r="M101" s="56"/>
      <c r="N101" s="56">
        <f>N78/271</f>
        <v>1.4760147601476014E-2</v>
      </c>
    </row>
    <row r="102" spans="11:14" x14ac:dyDescent="0.2">
      <c r="K102" s="53" t="s">
        <v>141</v>
      </c>
      <c r="L102" s="56"/>
      <c r="M102" s="56">
        <f t="shared" ref="M102" si="14">M79/M$86</f>
        <v>4.6099290780141841E-2</v>
      </c>
      <c r="N102" s="56"/>
    </row>
    <row r="103" spans="11:14" x14ac:dyDescent="0.2">
      <c r="K103" s="53" t="s">
        <v>142</v>
      </c>
      <c r="L103" s="56"/>
      <c r="M103" s="56"/>
      <c r="N103" s="56"/>
    </row>
    <row r="104" spans="11:14" x14ac:dyDescent="0.2">
      <c r="K104" s="53" t="s">
        <v>143</v>
      </c>
      <c r="L104" s="56"/>
      <c r="M104" s="56"/>
      <c r="N104" s="56"/>
    </row>
    <row r="105" spans="11:14" x14ac:dyDescent="0.2">
      <c r="K105" s="53" t="s">
        <v>138</v>
      </c>
      <c r="L105" s="56">
        <f t="shared" si="12"/>
        <v>5.6737588652482268E-2</v>
      </c>
      <c r="M105" s="56"/>
      <c r="N105" s="56"/>
    </row>
    <row r="106" spans="11:14" x14ac:dyDescent="0.2">
      <c r="K106" s="53" t="s">
        <v>136</v>
      </c>
      <c r="L106" s="56">
        <f t="shared" si="12"/>
        <v>7.0921985815602835E-3</v>
      </c>
      <c r="M106" s="56"/>
      <c r="N106" s="56"/>
    </row>
    <row r="107" spans="11:14" x14ac:dyDescent="0.2">
      <c r="K107" s="53" t="s">
        <v>145</v>
      </c>
      <c r="L107" s="56">
        <f t="shared" si="12"/>
        <v>5.3191489361702128E-2</v>
      </c>
      <c r="M107" s="56">
        <f t="shared" si="12"/>
        <v>3.9007092198581561E-2</v>
      </c>
      <c r="N107" s="56">
        <f>N84/271</f>
        <v>0</v>
      </c>
    </row>
    <row r="108" spans="11:14" ht="12.75" customHeight="1" x14ac:dyDescent="0.2">
      <c r="K108" s="53" t="s">
        <v>160</v>
      </c>
      <c r="L108" s="56">
        <f t="shared" si="12"/>
        <v>0.18794326241134751</v>
      </c>
      <c r="M108" s="56">
        <f t="shared" si="12"/>
        <v>4.2553191489361701E-2</v>
      </c>
      <c r="N108" s="56">
        <f>9/271</f>
        <v>3.3210332103321034E-2</v>
      </c>
    </row>
    <row r="109" spans="11:14" x14ac:dyDescent="0.2">
      <c r="L109" s="56">
        <f t="shared" ref="L109:M109" si="15">L86/L$86</f>
        <v>1</v>
      </c>
      <c r="M109" s="56">
        <f t="shared" si="15"/>
        <v>1</v>
      </c>
      <c r="N109" s="56">
        <f>SUM(N92:N108)</f>
        <v>1.0000000000000002</v>
      </c>
    </row>
    <row r="111" spans="11:14" x14ac:dyDescent="0.2">
      <c r="K111" s="62" t="s">
        <v>162</v>
      </c>
      <c r="L111" s="66" t="s">
        <v>172</v>
      </c>
    </row>
    <row r="112" spans="11:14" x14ac:dyDescent="0.2">
      <c r="K112" s="62"/>
      <c r="L112" s="66"/>
    </row>
    <row r="113" spans="11:12" x14ac:dyDescent="0.2">
      <c r="K113"/>
    </row>
    <row r="114" spans="11:12" x14ac:dyDescent="0.2">
      <c r="K114" s="71" t="s">
        <v>169</v>
      </c>
      <c r="L114" s="66" t="s">
        <v>170</v>
      </c>
    </row>
    <row r="115" spans="11:12" x14ac:dyDescent="0.2">
      <c r="K115"/>
    </row>
    <row r="116" spans="11:12" x14ac:dyDescent="0.2">
      <c r="K116"/>
    </row>
    <row r="117" spans="11:12" x14ac:dyDescent="0.2">
      <c r="K117"/>
    </row>
    <row r="118" spans="11:12" x14ac:dyDescent="0.2">
      <c r="K118"/>
    </row>
    <row r="119" spans="11:12" ht="12.75" customHeight="1" x14ac:dyDescent="0.2">
      <c r="K119"/>
    </row>
    <row r="120" spans="11:12" x14ac:dyDescent="0.2">
      <c r="K120"/>
    </row>
    <row r="121" spans="11:12" x14ac:dyDescent="0.2">
      <c r="K121"/>
    </row>
    <row r="122" spans="11:12" x14ac:dyDescent="0.2">
      <c r="K122"/>
    </row>
    <row r="123" spans="11:12" x14ac:dyDescent="0.2">
      <c r="K123"/>
    </row>
    <row r="124" spans="11:12" x14ac:dyDescent="0.2">
      <c r="K124"/>
    </row>
    <row r="125" spans="11:12" x14ac:dyDescent="0.2">
      <c r="K125"/>
    </row>
    <row r="141" spans="11:11" x14ac:dyDescent="0.2">
      <c r="K141"/>
    </row>
    <row r="142" spans="11:11" x14ac:dyDescent="0.2">
      <c r="K142"/>
    </row>
    <row r="143" spans="11:11" ht="12.75" customHeight="1" x14ac:dyDescent="0.2">
      <c r="K143"/>
    </row>
    <row r="144" spans="11:11" x14ac:dyDescent="0.2">
      <c r="K144"/>
    </row>
    <row r="145" spans="11:11" x14ac:dyDescent="0.2">
      <c r="K145"/>
    </row>
    <row r="146" spans="11:11" x14ac:dyDescent="0.2">
      <c r="K146"/>
    </row>
    <row r="147" spans="11:11" x14ac:dyDescent="0.2">
      <c r="K147"/>
    </row>
    <row r="148" spans="11:11" x14ac:dyDescent="0.2">
      <c r="K148"/>
    </row>
    <row r="149" spans="11:11" x14ac:dyDescent="0.2">
      <c r="K149"/>
    </row>
    <row r="150" spans="11:11" x14ac:dyDescent="0.2">
      <c r="K150"/>
    </row>
    <row r="151" spans="11:11" x14ac:dyDescent="0.2">
      <c r="K151"/>
    </row>
    <row r="152" spans="11:11" x14ac:dyDescent="0.2">
      <c r="K152"/>
    </row>
    <row r="153" spans="11:11" x14ac:dyDescent="0.2">
      <c r="K153"/>
    </row>
    <row r="154" spans="11:11" x14ac:dyDescent="0.2">
      <c r="K154"/>
    </row>
    <row r="155" spans="11:11" x14ac:dyDescent="0.2">
      <c r="K155"/>
    </row>
    <row r="156" spans="11:11" x14ac:dyDescent="0.2">
      <c r="K156"/>
    </row>
    <row r="157" spans="11:11" x14ac:dyDescent="0.2">
      <c r="K157"/>
    </row>
    <row r="158" spans="11:11" x14ac:dyDescent="0.2">
      <c r="K158"/>
    </row>
    <row r="159" spans="11:11" x14ac:dyDescent="0.2">
      <c r="K159"/>
    </row>
    <row r="160" spans="11:11" x14ac:dyDescent="0.2">
      <c r="K160"/>
    </row>
    <row r="161" spans="11:11" x14ac:dyDescent="0.2">
      <c r="K161"/>
    </row>
    <row r="162" spans="11:11" x14ac:dyDescent="0.2">
      <c r="K162"/>
    </row>
    <row r="163" spans="11:11" x14ac:dyDescent="0.2">
      <c r="K163"/>
    </row>
    <row r="164" spans="11:11" x14ac:dyDescent="0.2">
      <c r="K164"/>
    </row>
    <row r="165" spans="11:11" x14ac:dyDescent="0.2">
      <c r="K165"/>
    </row>
    <row r="166" spans="11:11" x14ac:dyDescent="0.2">
      <c r="K166"/>
    </row>
    <row r="167" spans="11:11" ht="12.75" customHeight="1" x14ac:dyDescent="0.2">
      <c r="K167"/>
    </row>
    <row r="168" spans="11:11" x14ac:dyDescent="0.2">
      <c r="K168"/>
    </row>
    <row r="169" spans="11:11" x14ac:dyDescent="0.2">
      <c r="K169"/>
    </row>
    <row r="170" spans="11:11" x14ac:dyDescent="0.2">
      <c r="K170"/>
    </row>
    <row r="171" spans="11:11" x14ac:dyDescent="0.2">
      <c r="K171"/>
    </row>
    <row r="172" spans="11:11" x14ac:dyDescent="0.2">
      <c r="K172"/>
    </row>
    <row r="173" spans="11:11" x14ac:dyDescent="0.2">
      <c r="K173"/>
    </row>
    <row r="174" spans="11:11" x14ac:dyDescent="0.2">
      <c r="K174"/>
    </row>
    <row r="175" spans="11:11" x14ac:dyDescent="0.2">
      <c r="K175"/>
    </row>
    <row r="176" spans="11:11" x14ac:dyDescent="0.2">
      <c r="K176"/>
    </row>
    <row r="177" spans="11:11" x14ac:dyDescent="0.2">
      <c r="K177"/>
    </row>
    <row r="178" spans="11:11" x14ac:dyDescent="0.2">
      <c r="K178"/>
    </row>
    <row r="179" spans="11:11" x14ac:dyDescent="0.2">
      <c r="K179"/>
    </row>
    <row r="180" spans="11:11" x14ac:dyDescent="0.2">
      <c r="K180"/>
    </row>
    <row r="181" spans="11:11" x14ac:dyDescent="0.2">
      <c r="K181"/>
    </row>
    <row r="182" spans="11:11" x14ac:dyDescent="0.2">
      <c r="K182"/>
    </row>
    <row r="183" spans="11:11" x14ac:dyDescent="0.2">
      <c r="K183"/>
    </row>
    <row r="184" spans="11:11" x14ac:dyDescent="0.2">
      <c r="K184"/>
    </row>
    <row r="185" spans="11:11" x14ac:dyDescent="0.2">
      <c r="K185"/>
    </row>
    <row r="186" spans="11:11" x14ac:dyDescent="0.2">
      <c r="K186"/>
    </row>
    <row r="187" spans="11:11" x14ac:dyDescent="0.2">
      <c r="K187"/>
    </row>
    <row r="188" spans="11:11" x14ac:dyDescent="0.2">
      <c r="K188"/>
    </row>
    <row r="189" spans="11:11" x14ac:dyDescent="0.2">
      <c r="K189"/>
    </row>
    <row r="190" spans="11:11" x14ac:dyDescent="0.2">
      <c r="K190"/>
    </row>
    <row r="191" spans="11:11" ht="12.75" customHeight="1" x14ac:dyDescent="0.2">
      <c r="K191"/>
    </row>
    <row r="192" spans="11:11" x14ac:dyDescent="0.2">
      <c r="K192"/>
    </row>
    <row r="193" spans="11:11" x14ac:dyDescent="0.2">
      <c r="K193"/>
    </row>
    <row r="194" spans="11:11" x14ac:dyDescent="0.2">
      <c r="K194"/>
    </row>
    <row r="195" spans="11:11" x14ac:dyDescent="0.2">
      <c r="K195"/>
    </row>
    <row r="196" spans="11:11" x14ac:dyDescent="0.2">
      <c r="K196"/>
    </row>
    <row r="197" spans="11:11" x14ac:dyDescent="0.2">
      <c r="K197"/>
    </row>
    <row r="198" spans="11:11" x14ac:dyDescent="0.2">
      <c r="K198"/>
    </row>
    <row r="199" spans="11:11" x14ac:dyDescent="0.2">
      <c r="K199"/>
    </row>
    <row r="200" spans="11:11" x14ac:dyDescent="0.2">
      <c r="K200"/>
    </row>
    <row r="201" spans="11:11" x14ac:dyDescent="0.2">
      <c r="K201"/>
    </row>
    <row r="202" spans="11:11" x14ac:dyDescent="0.2">
      <c r="K202"/>
    </row>
    <row r="203" spans="11:11" x14ac:dyDescent="0.2">
      <c r="K203"/>
    </row>
    <row r="204" spans="11:11" x14ac:dyDescent="0.2">
      <c r="K204"/>
    </row>
    <row r="205" spans="11:11" x14ac:dyDescent="0.2">
      <c r="K205"/>
    </row>
    <row r="206" spans="11:11" x14ac:dyDescent="0.2">
      <c r="K206"/>
    </row>
    <row r="207" spans="11:11" x14ac:dyDescent="0.2">
      <c r="K207"/>
    </row>
    <row r="208" spans="11:11" x14ac:dyDescent="0.2">
      <c r="K208"/>
    </row>
    <row r="209" spans="11:11" x14ac:dyDescent="0.2">
      <c r="K209"/>
    </row>
    <row r="210" spans="11:11" x14ac:dyDescent="0.2">
      <c r="K210"/>
    </row>
    <row r="211" spans="11:11" x14ac:dyDescent="0.2">
      <c r="K211"/>
    </row>
    <row r="212" spans="11:11" x14ac:dyDescent="0.2">
      <c r="K212"/>
    </row>
    <row r="213" spans="11:11" x14ac:dyDescent="0.2">
      <c r="K213"/>
    </row>
    <row r="214" spans="11:11" x14ac:dyDescent="0.2">
      <c r="K214"/>
    </row>
    <row r="215" spans="11:11" ht="12.75" customHeight="1" x14ac:dyDescent="0.2">
      <c r="K215"/>
    </row>
    <row r="216" spans="11:11" x14ac:dyDescent="0.2">
      <c r="K216"/>
    </row>
    <row r="217" spans="11:11" x14ac:dyDescent="0.2">
      <c r="K217"/>
    </row>
    <row r="218" spans="11:11" x14ac:dyDescent="0.2">
      <c r="K218"/>
    </row>
    <row r="219" spans="11:11" x14ac:dyDescent="0.2">
      <c r="K219"/>
    </row>
    <row r="220" spans="11:11" x14ac:dyDescent="0.2">
      <c r="K220"/>
    </row>
    <row r="221" spans="11:11" x14ac:dyDescent="0.2">
      <c r="K221"/>
    </row>
    <row r="222" spans="11:11" x14ac:dyDescent="0.2">
      <c r="K222"/>
    </row>
    <row r="223" spans="11:11" x14ac:dyDescent="0.2">
      <c r="K223"/>
    </row>
    <row r="224" spans="11:11" x14ac:dyDescent="0.2">
      <c r="K224"/>
    </row>
    <row r="225" spans="11:11" x14ac:dyDescent="0.2">
      <c r="K225"/>
    </row>
    <row r="226" spans="11:11" x14ac:dyDescent="0.2">
      <c r="K226"/>
    </row>
    <row r="227" spans="11:11" x14ac:dyDescent="0.2">
      <c r="K227"/>
    </row>
    <row r="228" spans="11:11" x14ac:dyDescent="0.2">
      <c r="K228"/>
    </row>
    <row r="229" spans="11:11" x14ac:dyDescent="0.2">
      <c r="K229"/>
    </row>
    <row r="230" spans="11:11" x14ac:dyDescent="0.2">
      <c r="K230"/>
    </row>
    <row r="231" spans="11:11" x14ac:dyDescent="0.2">
      <c r="K231"/>
    </row>
    <row r="232" spans="11:11" x14ac:dyDescent="0.2">
      <c r="K232"/>
    </row>
    <row r="233" spans="11:11" x14ac:dyDescent="0.2">
      <c r="K233"/>
    </row>
    <row r="234" spans="11:11" x14ac:dyDescent="0.2">
      <c r="K234"/>
    </row>
    <row r="235" spans="11:11" x14ac:dyDescent="0.2">
      <c r="K235"/>
    </row>
    <row r="236" spans="11:11" x14ac:dyDescent="0.2">
      <c r="K236"/>
    </row>
    <row r="237" spans="11:11" x14ac:dyDescent="0.2">
      <c r="K237"/>
    </row>
    <row r="238" spans="11:11" x14ac:dyDescent="0.2">
      <c r="K238"/>
    </row>
    <row r="239" spans="11:11" ht="12.75" customHeight="1" x14ac:dyDescent="0.2">
      <c r="K239"/>
    </row>
    <row r="240" spans="11:11" x14ac:dyDescent="0.2">
      <c r="K240"/>
    </row>
    <row r="241" spans="11:11" x14ac:dyDescent="0.2">
      <c r="K241"/>
    </row>
    <row r="242" spans="11:11" x14ac:dyDescent="0.2">
      <c r="K242"/>
    </row>
    <row r="243" spans="11:11" x14ac:dyDescent="0.2">
      <c r="K243"/>
    </row>
    <row r="244" spans="11:11" x14ac:dyDescent="0.2">
      <c r="K244"/>
    </row>
    <row r="245" spans="11:11" x14ac:dyDescent="0.2">
      <c r="K245"/>
    </row>
    <row r="246" spans="11:11" x14ac:dyDescent="0.2">
      <c r="K246"/>
    </row>
    <row r="247" spans="11:11" x14ac:dyDescent="0.2">
      <c r="K247"/>
    </row>
    <row r="248" spans="11:11" x14ac:dyDescent="0.2">
      <c r="K248"/>
    </row>
    <row r="249" spans="11:11" x14ac:dyDescent="0.2">
      <c r="K249"/>
    </row>
    <row r="250" spans="11:11" x14ac:dyDescent="0.2">
      <c r="K250"/>
    </row>
    <row r="251" spans="11:11" x14ac:dyDescent="0.2">
      <c r="K251"/>
    </row>
    <row r="252" spans="11:11" x14ac:dyDescent="0.2">
      <c r="K252"/>
    </row>
    <row r="253" spans="11:11" x14ac:dyDescent="0.2">
      <c r="K253"/>
    </row>
    <row r="254" spans="11:11" x14ac:dyDescent="0.2">
      <c r="K254"/>
    </row>
    <row r="255" spans="11:11" x14ac:dyDescent="0.2">
      <c r="K255"/>
    </row>
    <row r="256" spans="11:11" x14ac:dyDescent="0.2">
      <c r="K256"/>
    </row>
    <row r="257" spans="11:11" x14ac:dyDescent="0.2">
      <c r="K257"/>
    </row>
    <row r="258" spans="11:11" x14ac:dyDescent="0.2">
      <c r="K258"/>
    </row>
    <row r="259" spans="11:11" x14ac:dyDescent="0.2">
      <c r="K259"/>
    </row>
    <row r="260" spans="11:11" x14ac:dyDescent="0.2">
      <c r="K260"/>
    </row>
    <row r="261" spans="11:11" x14ac:dyDescent="0.2">
      <c r="K261"/>
    </row>
    <row r="262" spans="11:11" x14ac:dyDescent="0.2">
      <c r="K262"/>
    </row>
    <row r="263" spans="11:11" ht="12.75" customHeight="1" x14ac:dyDescent="0.2">
      <c r="K263"/>
    </row>
    <row r="264" spans="11:11" x14ac:dyDescent="0.2">
      <c r="K264"/>
    </row>
    <row r="265" spans="11:11" x14ac:dyDescent="0.2">
      <c r="K265"/>
    </row>
    <row r="266" spans="11:11" x14ac:dyDescent="0.2">
      <c r="K266"/>
    </row>
    <row r="267" spans="11:11" x14ac:dyDescent="0.2">
      <c r="K267"/>
    </row>
    <row r="268" spans="11:11" x14ac:dyDescent="0.2">
      <c r="K268"/>
    </row>
    <row r="269" spans="11:11" x14ac:dyDescent="0.2">
      <c r="K269"/>
    </row>
    <row r="270" spans="11:11" x14ac:dyDescent="0.2">
      <c r="K270"/>
    </row>
    <row r="271" spans="11:11" x14ac:dyDescent="0.2">
      <c r="K271"/>
    </row>
    <row r="272" spans="11:11" x14ac:dyDescent="0.2">
      <c r="K272"/>
    </row>
    <row r="273" spans="2:23" x14ac:dyDescent="0.2">
      <c r="K273"/>
      <c r="O273" s="1"/>
      <c r="P273" s="1"/>
    </row>
    <row r="274" spans="2:23" x14ac:dyDescent="0.2">
      <c r="K274"/>
      <c r="Q274" s="1"/>
      <c r="R274" s="1"/>
      <c r="S274" s="1"/>
      <c r="T274" s="1"/>
    </row>
    <row r="275" spans="2:23" x14ac:dyDescent="0.2">
      <c r="K275" s="1"/>
      <c r="L275" s="1"/>
      <c r="M275" s="1"/>
      <c r="N275" s="1"/>
    </row>
    <row r="276" spans="2:23" s="1" customFormat="1" x14ac:dyDescent="0.2">
      <c r="B276"/>
      <c r="C276"/>
      <c r="D276"/>
      <c r="E276"/>
      <c r="F276"/>
      <c r="G276"/>
      <c r="H276"/>
      <c r="I276"/>
      <c r="J276"/>
      <c r="K276"/>
      <c r="L276"/>
      <c r="M276"/>
      <c r="N276"/>
      <c r="O276"/>
      <c r="P276"/>
      <c r="Q276"/>
      <c r="R276"/>
      <c r="S276"/>
      <c r="T276"/>
      <c r="U276"/>
      <c r="V276"/>
      <c r="W276"/>
    </row>
    <row r="277" spans="2:23" x14ac:dyDescent="0.2">
      <c r="K277"/>
      <c r="U277" s="1"/>
      <c r="V277" s="1"/>
      <c r="W277" s="1"/>
    </row>
    <row r="278" spans="2:23" x14ac:dyDescent="0.2">
      <c r="K278"/>
    </row>
    <row r="279" spans="2:23" x14ac:dyDescent="0.2">
      <c r="K279"/>
    </row>
    <row r="280" spans="2:23" x14ac:dyDescent="0.2">
      <c r="K280"/>
    </row>
    <row r="281" spans="2:23" x14ac:dyDescent="0.2">
      <c r="K281"/>
    </row>
    <row r="282" spans="2:23" x14ac:dyDescent="0.2">
      <c r="K282"/>
    </row>
    <row r="283" spans="2:23" x14ac:dyDescent="0.2">
      <c r="K283"/>
    </row>
    <row r="284" spans="2:23" x14ac:dyDescent="0.2">
      <c r="K284"/>
    </row>
    <row r="285" spans="2:23" x14ac:dyDescent="0.2">
      <c r="K285"/>
    </row>
    <row r="286" spans="2:23" x14ac:dyDescent="0.2">
      <c r="K286"/>
    </row>
    <row r="287" spans="2:23" ht="12.75" customHeight="1" x14ac:dyDescent="0.2">
      <c r="K287"/>
    </row>
    <row r="288" spans="2:23" x14ac:dyDescent="0.2">
      <c r="K288"/>
    </row>
    <row r="289" spans="11:11" x14ac:dyDescent="0.2">
      <c r="K289"/>
    </row>
    <row r="290" spans="11:11" x14ac:dyDescent="0.2">
      <c r="K290"/>
    </row>
    <row r="291" spans="11:11" x14ac:dyDescent="0.2">
      <c r="K291"/>
    </row>
    <row r="292" spans="11:11" x14ac:dyDescent="0.2">
      <c r="K292"/>
    </row>
    <row r="293" spans="11:11" x14ac:dyDescent="0.2">
      <c r="K293"/>
    </row>
    <row r="294" spans="11:11" x14ac:dyDescent="0.2">
      <c r="K294"/>
    </row>
    <row r="295" spans="11:11" x14ac:dyDescent="0.2">
      <c r="K295"/>
    </row>
    <row r="296" spans="11:11" x14ac:dyDescent="0.2">
      <c r="K296"/>
    </row>
    <row r="297" spans="11:11" x14ac:dyDescent="0.2">
      <c r="K297"/>
    </row>
    <row r="298" spans="11:11" x14ac:dyDescent="0.2">
      <c r="K298"/>
    </row>
    <row r="299" spans="11:11" x14ac:dyDescent="0.2">
      <c r="K299"/>
    </row>
    <row r="300" spans="11:11" x14ac:dyDescent="0.2">
      <c r="K300"/>
    </row>
    <row r="301" spans="11:11" x14ac:dyDescent="0.2">
      <c r="K301"/>
    </row>
    <row r="302" spans="11:11" x14ac:dyDescent="0.2">
      <c r="K302"/>
    </row>
    <row r="303" spans="11:11" x14ac:dyDescent="0.2">
      <c r="K303"/>
    </row>
    <row r="304" spans="11:11" x14ac:dyDescent="0.2">
      <c r="K304"/>
    </row>
    <row r="305" spans="11:11" x14ac:dyDescent="0.2">
      <c r="K305"/>
    </row>
    <row r="306" spans="11:11" x14ac:dyDescent="0.2">
      <c r="K306"/>
    </row>
    <row r="307" spans="11:11" x14ac:dyDescent="0.2">
      <c r="K307"/>
    </row>
    <row r="308" spans="11:11" x14ac:dyDescent="0.2">
      <c r="K308"/>
    </row>
    <row r="309" spans="11:11" x14ac:dyDescent="0.2">
      <c r="K309"/>
    </row>
    <row r="310" spans="11:11" x14ac:dyDescent="0.2">
      <c r="K310"/>
    </row>
    <row r="311" spans="11:11" ht="12.75" customHeight="1" x14ac:dyDescent="0.2">
      <c r="K311"/>
    </row>
    <row r="312" spans="11:11" x14ac:dyDescent="0.2">
      <c r="K312"/>
    </row>
    <row r="313" spans="11:11" x14ac:dyDescent="0.2">
      <c r="K313"/>
    </row>
    <row r="314" spans="11:11" x14ac:dyDescent="0.2">
      <c r="K314"/>
    </row>
    <row r="315" spans="11:11" x14ac:dyDescent="0.2">
      <c r="K315"/>
    </row>
    <row r="316" spans="11:11" x14ac:dyDescent="0.2">
      <c r="K316"/>
    </row>
    <row r="317" spans="11:11" x14ac:dyDescent="0.2">
      <c r="K317"/>
    </row>
    <row r="318" spans="11:11" x14ac:dyDescent="0.2">
      <c r="K318"/>
    </row>
    <row r="319" spans="11:11" x14ac:dyDescent="0.2">
      <c r="K319"/>
    </row>
    <row r="320" spans="11:11" x14ac:dyDescent="0.2">
      <c r="K320"/>
    </row>
    <row r="321" spans="11:11" x14ac:dyDescent="0.2">
      <c r="K321"/>
    </row>
    <row r="322" spans="11:11" x14ac:dyDescent="0.2">
      <c r="K322"/>
    </row>
    <row r="323" spans="11:11" x14ac:dyDescent="0.2">
      <c r="K323"/>
    </row>
    <row r="324" spans="11:11" x14ac:dyDescent="0.2">
      <c r="K324"/>
    </row>
    <row r="325" spans="11:11" x14ac:dyDescent="0.2">
      <c r="K325"/>
    </row>
    <row r="326" spans="11:11" x14ac:dyDescent="0.2">
      <c r="K326"/>
    </row>
    <row r="327" spans="11:11" x14ac:dyDescent="0.2">
      <c r="K327"/>
    </row>
    <row r="328" spans="11:11" x14ac:dyDescent="0.2">
      <c r="K328"/>
    </row>
    <row r="329" spans="11:11" x14ac:dyDescent="0.2">
      <c r="K329"/>
    </row>
    <row r="330" spans="11:11" x14ac:dyDescent="0.2">
      <c r="K330"/>
    </row>
    <row r="331" spans="11:11" x14ac:dyDescent="0.2">
      <c r="K331"/>
    </row>
    <row r="332" spans="11:11" x14ac:dyDescent="0.2">
      <c r="K332"/>
    </row>
    <row r="333" spans="11:11" x14ac:dyDescent="0.2">
      <c r="K333"/>
    </row>
    <row r="334" spans="11:11" x14ac:dyDescent="0.2">
      <c r="K334"/>
    </row>
    <row r="335" spans="11:11" ht="12.75" customHeight="1" x14ac:dyDescent="0.2">
      <c r="K335"/>
    </row>
    <row r="336" spans="11:11" x14ac:dyDescent="0.2">
      <c r="K336"/>
    </row>
    <row r="337" spans="11:11" x14ac:dyDescent="0.2">
      <c r="K337"/>
    </row>
    <row r="338" spans="11:11" x14ac:dyDescent="0.2">
      <c r="K338"/>
    </row>
    <row r="339" spans="11:11" x14ac:dyDescent="0.2">
      <c r="K339"/>
    </row>
    <row r="340" spans="11:11" x14ac:dyDescent="0.2">
      <c r="K340"/>
    </row>
    <row r="341" spans="11:11" x14ac:dyDescent="0.2">
      <c r="K341"/>
    </row>
    <row r="342" spans="11:11" x14ac:dyDescent="0.2">
      <c r="K342"/>
    </row>
    <row r="343" spans="11:11" x14ac:dyDescent="0.2">
      <c r="K343"/>
    </row>
    <row r="344" spans="11:11" x14ac:dyDescent="0.2">
      <c r="K344"/>
    </row>
    <row r="345" spans="11:11" x14ac:dyDescent="0.2">
      <c r="K345"/>
    </row>
    <row r="346" spans="11:11" x14ac:dyDescent="0.2">
      <c r="K346"/>
    </row>
    <row r="347" spans="11:11" x14ac:dyDescent="0.2">
      <c r="K347"/>
    </row>
    <row r="348" spans="11:11" x14ac:dyDescent="0.2">
      <c r="K348"/>
    </row>
    <row r="349" spans="11:11" x14ac:dyDescent="0.2">
      <c r="K349"/>
    </row>
    <row r="350" spans="11:11" x14ac:dyDescent="0.2">
      <c r="K350"/>
    </row>
    <row r="351" spans="11:11" x14ac:dyDescent="0.2">
      <c r="K351"/>
    </row>
    <row r="352" spans="11:11" x14ac:dyDescent="0.2">
      <c r="K352"/>
    </row>
    <row r="353" spans="11:11" x14ac:dyDescent="0.2">
      <c r="K353"/>
    </row>
    <row r="354" spans="11:11" x14ac:dyDescent="0.2">
      <c r="K354"/>
    </row>
    <row r="355" spans="11:11" x14ac:dyDescent="0.2">
      <c r="K355"/>
    </row>
    <row r="356" spans="11:11" x14ac:dyDescent="0.2">
      <c r="K356"/>
    </row>
    <row r="357" spans="11:11" x14ac:dyDescent="0.2">
      <c r="K357"/>
    </row>
    <row r="358" spans="11:11" x14ac:dyDescent="0.2">
      <c r="K358"/>
    </row>
    <row r="359" spans="11:11" ht="12.75" customHeight="1" x14ac:dyDescent="0.2">
      <c r="K359"/>
    </row>
    <row r="360" spans="11:11" x14ac:dyDescent="0.2">
      <c r="K360"/>
    </row>
    <row r="361" spans="11:11" x14ac:dyDescent="0.2">
      <c r="K361"/>
    </row>
    <row r="362" spans="11:11" x14ac:dyDescent="0.2">
      <c r="K362"/>
    </row>
    <row r="363" spans="11:11" x14ac:dyDescent="0.2">
      <c r="K363"/>
    </row>
    <row r="364" spans="11:11" x14ac:dyDescent="0.2">
      <c r="K364"/>
    </row>
    <row r="365" spans="11:11" x14ac:dyDescent="0.2">
      <c r="K365"/>
    </row>
    <row r="366" spans="11:11" x14ac:dyDescent="0.2">
      <c r="K366"/>
    </row>
    <row r="367" spans="11:11" x14ac:dyDescent="0.2">
      <c r="K367"/>
    </row>
    <row r="368" spans="11:11" x14ac:dyDescent="0.2">
      <c r="K368"/>
    </row>
    <row r="369" spans="11:11" x14ac:dyDescent="0.2">
      <c r="K369"/>
    </row>
    <row r="370" spans="11:11" x14ac:dyDescent="0.2">
      <c r="K370"/>
    </row>
    <row r="371" spans="11:11" x14ac:dyDescent="0.2">
      <c r="K371"/>
    </row>
    <row r="372" spans="11:11" x14ac:dyDescent="0.2">
      <c r="K372"/>
    </row>
    <row r="373" spans="11:11" x14ac:dyDescent="0.2">
      <c r="K373"/>
    </row>
    <row r="374" spans="11:11" x14ac:dyDescent="0.2">
      <c r="K374"/>
    </row>
    <row r="375" spans="11:11" x14ac:dyDescent="0.2">
      <c r="K375"/>
    </row>
    <row r="376" spans="11:11" x14ac:dyDescent="0.2">
      <c r="K376"/>
    </row>
    <row r="377" spans="11:11" x14ac:dyDescent="0.2">
      <c r="K377"/>
    </row>
    <row r="378" spans="11:11" x14ac:dyDescent="0.2">
      <c r="K378"/>
    </row>
    <row r="379" spans="11:11" x14ac:dyDescent="0.2">
      <c r="K379"/>
    </row>
    <row r="380" spans="11:11" x14ac:dyDescent="0.2">
      <c r="K380"/>
    </row>
    <row r="381" spans="11:11" x14ac:dyDescent="0.2">
      <c r="K381"/>
    </row>
    <row r="382" spans="11:11" x14ac:dyDescent="0.2">
      <c r="K382"/>
    </row>
    <row r="383" spans="11:11" ht="12.75" customHeight="1" x14ac:dyDescent="0.2">
      <c r="K383"/>
    </row>
    <row r="384" spans="11:11" x14ac:dyDescent="0.2">
      <c r="K384"/>
    </row>
    <row r="385" spans="11:11" x14ac:dyDescent="0.2">
      <c r="K385"/>
    </row>
    <row r="386" spans="11:11" x14ac:dyDescent="0.2">
      <c r="K386"/>
    </row>
    <row r="387" spans="11:11" x14ac:dyDescent="0.2">
      <c r="K387"/>
    </row>
    <row r="388" spans="11:11" x14ac:dyDescent="0.2">
      <c r="K388"/>
    </row>
    <row r="389" spans="11:11" x14ac:dyDescent="0.2">
      <c r="K389"/>
    </row>
    <row r="390" spans="11:11" x14ac:dyDescent="0.2">
      <c r="K390"/>
    </row>
    <row r="391" spans="11:11" x14ac:dyDescent="0.2">
      <c r="K391"/>
    </row>
    <row r="392" spans="11:11" x14ac:dyDescent="0.2">
      <c r="K392"/>
    </row>
    <row r="393" spans="11:11" x14ac:dyDescent="0.2">
      <c r="K393"/>
    </row>
    <row r="394" spans="11:11" x14ac:dyDescent="0.2">
      <c r="K394"/>
    </row>
    <row r="395" spans="11:11" x14ac:dyDescent="0.2">
      <c r="K395"/>
    </row>
    <row r="396" spans="11:11" x14ac:dyDescent="0.2">
      <c r="K396"/>
    </row>
    <row r="397" spans="11:11" x14ac:dyDescent="0.2">
      <c r="K397"/>
    </row>
    <row r="398" spans="11:11" x14ac:dyDescent="0.2">
      <c r="K398"/>
    </row>
    <row r="399" spans="11:11" x14ac:dyDescent="0.2">
      <c r="K399"/>
    </row>
    <row r="400" spans="11:11" x14ac:dyDescent="0.2">
      <c r="K400"/>
    </row>
    <row r="401" spans="11:11" x14ac:dyDescent="0.2">
      <c r="K401"/>
    </row>
    <row r="402" spans="11:11" x14ac:dyDescent="0.2">
      <c r="K402"/>
    </row>
    <row r="403" spans="11:11" x14ac:dyDescent="0.2">
      <c r="K403"/>
    </row>
    <row r="404" spans="11:11" x14ac:dyDescent="0.2">
      <c r="K404"/>
    </row>
    <row r="405" spans="11:11" x14ac:dyDescent="0.2">
      <c r="K405"/>
    </row>
    <row r="406" spans="11:11" x14ac:dyDescent="0.2">
      <c r="K406"/>
    </row>
    <row r="407" spans="11:11" ht="12.75" customHeight="1" x14ac:dyDescent="0.2">
      <c r="K407"/>
    </row>
    <row r="408" spans="11:11" x14ac:dyDescent="0.2">
      <c r="K408"/>
    </row>
    <row r="409" spans="11:11" x14ac:dyDescent="0.2">
      <c r="K409"/>
    </row>
    <row r="410" spans="11:11" x14ac:dyDescent="0.2">
      <c r="K410"/>
    </row>
    <row r="411" spans="11:11" x14ac:dyDescent="0.2">
      <c r="K411"/>
    </row>
    <row r="412" spans="11:11" x14ac:dyDescent="0.2">
      <c r="K412"/>
    </row>
    <row r="413" spans="11:11" x14ac:dyDescent="0.2">
      <c r="K413"/>
    </row>
    <row r="414" spans="11:11" x14ac:dyDescent="0.2">
      <c r="K414"/>
    </row>
    <row r="415" spans="11:11" x14ac:dyDescent="0.2">
      <c r="K415"/>
    </row>
    <row r="416" spans="11:11" x14ac:dyDescent="0.2">
      <c r="K416"/>
    </row>
    <row r="417" spans="11:11" x14ac:dyDescent="0.2">
      <c r="K417"/>
    </row>
    <row r="418" spans="11:11" x14ac:dyDescent="0.2">
      <c r="K418"/>
    </row>
    <row r="419" spans="11:11" x14ac:dyDescent="0.2">
      <c r="K419"/>
    </row>
    <row r="420" spans="11:11" x14ac:dyDescent="0.2">
      <c r="K420"/>
    </row>
    <row r="421" spans="11:11" x14ac:dyDescent="0.2">
      <c r="K421"/>
    </row>
    <row r="422" spans="11:11" x14ac:dyDescent="0.2">
      <c r="K422"/>
    </row>
    <row r="423" spans="11:11" x14ac:dyDescent="0.2">
      <c r="K423"/>
    </row>
    <row r="424" spans="11:11" x14ac:dyDescent="0.2">
      <c r="K424"/>
    </row>
    <row r="425" spans="11:11" x14ac:dyDescent="0.2">
      <c r="K425"/>
    </row>
    <row r="426" spans="11:11" x14ac:dyDescent="0.2">
      <c r="K426"/>
    </row>
    <row r="427" spans="11:11" x14ac:dyDescent="0.2">
      <c r="K427"/>
    </row>
    <row r="428" spans="11:11" x14ac:dyDescent="0.2">
      <c r="K428"/>
    </row>
    <row r="429" spans="11:11" x14ac:dyDescent="0.2">
      <c r="K429"/>
    </row>
    <row r="430" spans="11:11" x14ac:dyDescent="0.2">
      <c r="K430"/>
    </row>
    <row r="431" spans="11:11" ht="12.75" customHeight="1" x14ac:dyDescent="0.2">
      <c r="K431"/>
    </row>
    <row r="432" spans="11:11" x14ac:dyDescent="0.2">
      <c r="K432"/>
    </row>
    <row r="433" spans="11:11" x14ac:dyDescent="0.2">
      <c r="K433"/>
    </row>
    <row r="434" spans="11:11" x14ac:dyDescent="0.2">
      <c r="K434"/>
    </row>
    <row r="435" spans="11:11" x14ac:dyDescent="0.2">
      <c r="K435"/>
    </row>
    <row r="436" spans="11:11" x14ac:dyDescent="0.2">
      <c r="K436"/>
    </row>
    <row r="437" spans="11:11" x14ac:dyDescent="0.2">
      <c r="K437"/>
    </row>
    <row r="438" spans="11:11" x14ac:dyDescent="0.2">
      <c r="K438"/>
    </row>
    <row r="439" spans="11:11" x14ac:dyDescent="0.2">
      <c r="K439"/>
    </row>
    <row r="440" spans="11:11" x14ac:dyDescent="0.2">
      <c r="K440"/>
    </row>
    <row r="441" spans="11:11" x14ac:dyDescent="0.2">
      <c r="K441"/>
    </row>
    <row r="442" spans="11:11" x14ac:dyDescent="0.2">
      <c r="K442"/>
    </row>
    <row r="443" spans="11:11" x14ac:dyDescent="0.2">
      <c r="K443"/>
    </row>
    <row r="444" spans="11:11" x14ac:dyDescent="0.2">
      <c r="K444"/>
    </row>
    <row r="445" spans="11:11" x14ac:dyDescent="0.2">
      <c r="K445"/>
    </row>
    <row r="446" spans="11:11" x14ac:dyDescent="0.2">
      <c r="K446"/>
    </row>
    <row r="447" spans="11:11" x14ac:dyDescent="0.2">
      <c r="K447"/>
    </row>
    <row r="448" spans="11:11" x14ac:dyDescent="0.2">
      <c r="K448"/>
    </row>
    <row r="449" spans="11:11" x14ac:dyDescent="0.2">
      <c r="K449"/>
    </row>
    <row r="450" spans="11:11" x14ac:dyDescent="0.2">
      <c r="K450"/>
    </row>
    <row r="451" spans="11:11" x14ac:dyDescent="0.2">
      <c r="K451"/>
    </row>
    <row r="452" spans="11:11" x14ac:dyDescent="0.2">
      <c r="K452"/>
    </row>
    <row r="453" spans="11:11" x14ac:dyDescent="0.2">
      <c r="K453"/>
    </row>
    <row r="454" spans="11:11" x14ac:dyDescent="0.2">
      <c r="K454"/>
    </row>
    <row r="455" spans="11:11" ht="12.75" customHeight="1" x14ac:dyDescent="0.2">
      <c r="K455"/>
    </row>
    <row r="456" spans="11:11" x14ac:dyDescent="0.2">
      <c r="K456"/>
    </row>
    <row r="457" spans="11:11" x14ac:dyDescent="0.2">
      <c r="K457"/>
    </row>
    <row r="458" spans="11:11" x14ac:dyDescent="0.2">
      <c r="K458"/>
    </row>
    <row r="459" spans="11:11" x14ac:dyDescent="0.2">
      <c r="K459"/>
    </row>
    <row r="460" spans="11:11" x14ac:dyDescent="0.2">
      <c r="K460"/>
    </row>
    <row r="461" spans="11:11" x14ac:dyDescent="0.2">
      <c r="K461"/>
    </row>
    <row r="462" spans="11:11" x14ac:dyDescent="0.2">
      <c r="K462"/>
    </row>
    <row r="463" spans="11:11" x14ac:dyDescent="0.2">
      <c r="K463"/>
    </row>
    <row r="464" spans="11:11" x14ac:dyDescent="0.2">
      <c r="K464"/>
    </row>
    <row r="465" spans="11:11" x14ac:dyDescent="0.2">
      <c r="K465"/>
    </row>
    <row r="466" spans="11:11" x14ac:dyDescent="0.2">
      <c r="K466"/>
    </row>
    <row r="467" spans="11:11" x14ac:dyDescent="0.2">
      <c r="K467"/>
    </row>
    <row r="468" spans="11:11" x14ac:dyDescent="0.2">
      <c r="K468"/>
    </row>
    <row r="469" spans="11:11" x14ac:dyDescent="0.2">
      <c r="K469"/>
    </row>
    <row r="470" spans="11:11" x14ac:dyDescent="0.2">
      <c r="K470"/>
    </row>
    <row r="471" spans="11:11" x14ac:dyDescent="0.2">
      <c r="K471"/>
    </row>
    <row r="472" spans="11:11" x14ac:dyDescent="0.2">
      <c r="K472"/>
    </row>
    <row r="473" spans="11:11" x14ac:dyDescent="0.2">
      <c r="K473"/>
    </row>
    <row r="474" spans="11:11" x14ac:dyDescent="0.2">
      <c r="K474"/>
    </row>
    <row r="475" spans="11:11" x14ac:dyDescent="0.2">
      <c r="K475"/>
    </row>
    <row r="476" spans="11:11" x14ac:dyDescent="0.2">
      <c r="K476"/>
    </row>
    <row r="477" spans="11:11" x14ac:dyDescent="0.2">
      <c r="K477"/>
    </row>
    <row r="478" spans="11:11" x14ac:dyDescent="0.2">
      <c r="K478"/>
    </row>
    <row r="479" spans="11:11" x14ac:dyDescent="0.2">
      <c r="K479"/>
    </row>
    <row r="480" spans="11:11" x14ac:dyDescent="0.2">
      <c r="K480"/>
    </row>
    <row r="481" spans="11:11" x14ac:dyDescent="0.2">
      <c r="K481"/>
    </row>
    <row r="482" spans="11:11" x14ac:dyDescent="0.2">
      <c r="K482"/>
    </row>
    <row r="483" spans="11:11" x14ac:dyDescent="0.2">
      <c r="K483"/>
    </row>
    <row r="484" spans="11:11" x14ac:dyDescent="0.2">
      <c r="K484"/>
    </row>
    <row r="485" spans="11:11" x14ac:dyDescent="0.2">
      <c r="K485"/>
    </row>
    <row r="486" spans="11:11" x14ac:dyDescent="0.2">
      <c r="K486"/>
    </row>
    <row r="487" spans="11:11" x14ac:dyDescent="0.2">
      <c r="K487"/>
    </row>
    <row r="488" spans="11:11" x14ac:dyDescent="0.2">
      <c r="K488"/>
    </row>
    <row r="489" spans="11:11" x14ac:dyDescent="0.2">
      <c r="K489"/>
    </row>
    <row r="490" spans="11:11" x14ac:dyDescent="0.2">
      <c r="K490"/>
    </row>
    <row r="491" spans="11:11" x14ac:dyDescent="0.2">
      <c r="K491"/>
    </row>
    <row r="492" spans="11:11" x14ac:dyDescent="0.2">
      <c r="K492"/>
    </row>
    <row r="493" spans="11:11" x14ac:dyDescent="0.2">
      <c r="K493"/>
    </row>
    <row r="494" spans="11:11" x14ac:dyDescent="0.2">
      <c r="K494"/>
    </row>
    <row r="495" spans="11:11" x14ac:dyDescent="0.2">
      <c r="K495"/>
    </row>
    <row r="496" spans="11:11" x14ac:dyDescent="0.2">
      <c r="K496"/>
    </row>
    <row r="497" spans="11:11" x14ac:dyDescent="0.2">
      <c r="K497"/>
    </row>
    <row r="498" spans="11:11" x14ac:dyDescent="0.2">
      <c r="K498"/>
    </row>
    <row r="499" spans="11:11" x14ac:dyDescent="0.2">
      <c r="K499"/>
    </row>
    <row r="500" spans="11:11" x14ac:dyDescent="0.2">
      <c r="K500"/>
    </row>
    <row r="501" spans="11:11" x14ac:dyDescent="0.2">
      <c r="K501"/>
    </row>
    <row r="502" spans="11:11" x14ac:dyDescent="0.2">
      <c r="K502"/>
    </row>
    <row r="503" spans="11:11" x14ac:dyDescent="0.2">
      <c r="K503"/>
    </row>
    <row r="504" spans="11:11" x14ac:dyDescent="0.2">
      <c r="K504"/>
    </row>
    <row r="505" spans="11:11" x14ac:dyDescent="0.2">
      <c r="K505"/>
    </row>
    <row r="506" spans="11:11" x14ac:dyDescent="0.2">
      <c r="K506"/>
    </row>
  </sheetData>
  <sortState xmlns:xlrd2="http://schemas.microsoft.com/office/spreadsheetml/2017/richdata2" ref="J6:T24">
    <sortCondition ref="J6:J24"/>
  </sortState>
  <mergeCells count="7">
    <mergeCell ref="B2:T2"/>
    <mergeCell ref="Q4:S4"/>
    <mergeCell ref="B4:C4"/>
    <mergeCell ref="D4:F4"/>
    <mergeCell ref="G4:I4"/>
    <mergeCell ref="L4:M4"/>
    <mergeCell ref="N4:P4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0B973E-059D-4A68-A0E2-5F9CBF50CDED}">
  <dimension ref="B3:AE81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X70" sqref="X70"/>
    </sheetView>
  </sheetViews>
  <sheetFormatPr defaultRowHeight="12.75" x14ac:dyDescent="0.2"/>
  <cols>
    <col min="1" max="1" width="5" customWidth="1"/>
    <col min="2" max="2" width="14.42578125" customWidth="1"/>
    <col min="3" max="3" width="10.140625" customWidth="1"/>
    <col min="10" max="10" width="10.140625" customWidth="1"/>
    <col min="12" max="12" width="14" customWidth="1"/>
    <col min="13" max="13" width="12.7109375" customWidth="1"/>
  </cols>
  <sheetData>
    <row r="3" spans="2:31" ht="18.75" x14ac:dyDescent="0.3">
      <c r="B3" s="132" t="s">
        <v>193</v>
      </c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133"/>
      <c r="Q3" s="133"/>
      <c r="R3" s="133"/>
      <c r="S3" s="133"/>
      <c r="T3" s="133"/>
      <c r="U3" s="133"/>
      <c r="V3" s="134"/>
    </row>
    <row r="5" spans="2:31" ht="18.75" x14ac:dyDescent="0.3">
      <c r="B5" s="132" t="s">
        <v>210</v>
      </c>
      <c r="C5" s="133"/>
      <c r="D5" s="133"/>
      <c r="E5" s="133"/>
      <c r="F5" s="133"/>
      <c r="G5" s="133"/>
      <c r="H5" s="133"/>
      <c r="I5" s="133"/>
      <c r="J5" s="134"/>
      <c r="M5" s="132" t="s">
        <v>212</v>
      </c>
      <c r="N5" s="133"/>
      <c r="O5" s="133"/>
      <c r="P5" s="133"/>
      <c r="Q5" s="133"/>
      <c r="R5" s="133"/>
      <c r="S5" s="133"/>
      <c r="T5" s="133"/>
      <c r="U5" s="134"/>
      <c r="W5" s="132" t="s">
        <v>213</v>
      </c>
      <c r="X5" s="133"/>
      <c r="Y5" s="133"/>
      <c r="Z5" s="133"/>
      <c r="AA5" s="133"/>
      <c r="AB5" s="133"/>
      <c r="AC5" s="133"/>
      <c r="AD5" s="133"/>
      <c r="AE5" s="134"/>
    </row>
    <row r="7" spans="2:31" x14ac:dyDescent="0.2">
      <c r="B7" s="73"/>
      <c r="C7" s="51">
        <v>18</v>
      </c>
      <c r="D7" s="51">
        <v>19</v>
      </c>
      <c r="E7" s="51">
        <v>20</v>
      </c>
      <c r="F7" s="51">
        <v>21</v>
      </c>
      <c r="G7" s="51">
        <v>22</v>
      </c>
      <c r="H7" s="51">
        <v>23</v>
      </c>
      <c r="I7" s="51">
        <v>24</v>
      </c>
      <c r="J7" s="51">
        <v>25</v>
      </c>
      <c r="M7" s="73"/>
      <c r="N7" s="51">
        <v>18</v>
      </c>
      <c r="O7" s="51">
        <v>19</v>
      </c>
      <c r="P7" s="51">
        <v>20</v>
      </c>
      <c r="Q7" s="51">
        <v>21</v>
      </c>
      <c r="R7" s="51">
        <v>22</v>
      </c>
      <c r="S7" s="51">
        <v>23</v>
      </c>
      <c r="T7" s="51">
        <v>24</v>
      </c>
      <c r="U7" s="51">
        <v>25</v>
      </c>
      <c r="W7" s="73"/>
      <c r="X7" s="51">
        <v>18</v>
      </c>
      <c r="Y7" s="51">
        <v>19</v>
      </c>
      <c r="Z7" s="51">
        <v>20</v>
      </c>
      <c r="AA7" s="51">
        <v>21</v>
      </c>
      <c r="AB7" s="51">
        <v>22</v>
      </c>
      <c r="AC7" s="51">
        <v>23</v>
      </c>
      <c r="AD7" s="51">
        <v>24</v>
      </c>
      <c r="AE7" s="51">
        <v>25</v>
      </c>
    </row>
    <row r="8" spans="2:31" x14ac:dyDescent="0.2">
      <c r="B8" s="53" t="s">
        <v>155</v>
      </c>
      <c r="C8" s="56">
        <v>7.5539568345323743E-2</v>
      </c>
      <c r="D8" s="56">
        <v>0.23741007194244604</v>
      </c>
      <c r="E8" s="56">
        <v>0.41726618705035973</v>
      </c>
      <c r="F8" s="56">
        <v>0.55035971223021585</v>
      </c>
      <c r="G8" s="56">
        <v>0.67028985507246375</v>
      </c>
      <c r="H8" s="56">
        <v>0.81386861313868608</v>
      </c>
      <c r="I8" s="56">
        <v>0.84615384615384615</v>
      </c>
      <c r="J8" s="56">
        <v>0.86891385767790263</v>
      </c>
      <c r="M8" s="53" t="s">
        <v>155</v>
      </c>
      <c r="N8" s="56">
        <v>4.6357615894039736E-2</v>
      </c>
      <c r="O8" s="56">
        <v>0.18543046357615894</v>
      </c>
      <c r="P8" s="56">
        <v>0.37086092715231789</v>
      </c>
      <c r="Q8" s="56">
        <v>0.51655629139072845</v>
      </c>
      <c r="R8" s="56">
        <v>0.60402684563758391</v>
      </c>
      <c r="S8" s="56">
        <v>0.80272108843537415</v>
      </c>
      <c r="T8" s="56">
        <v>0.84246575342465757</v>
      </c>
      <c r="U8" s="56">
        <v>0.86713286713286708</v>
      </c>
      <c r="W8" s="53" t="s">
        <v>155</v>
      </c>
      <c r="X8" s="56">
        <v>0.11023622047244094</v>
      </c>
      <c r="Y8" s="56">
        <v>0.29921259842519687</v>
      </c>
      <c r="Z8" s="56">
        <v>0.47244094488188976</v>
      </c>
      <c r="AA8" s="56">
        <v>0.59055118110236215</v>
      </c>
      <c r="AB8" s="56">
        <v>0.74803149606299213</v>
      </c>
      <c r="AC8" s="56">
        <v>0.82677165354330706</v>
      </c>
      <c r="AD8" s="56">
        <v>0.85039370078740162</v>
      </c>
      <c r="AE8" s="56">
        <v>0.87096774193548387</v>
      </c>
    </row>
    <row r="9" spans="2:31" x14ac:dyDescent="0.2">
      <c r="B9" s="53" t="s">
        <v>147</v>
      </c>
      <c r="C9" s="56">
        <v>0.39928057553956836</v>
      </c>
      <c r="D9" s="56">
        <v>0.43525179856115109</v>
      </c>
      <c r="E9" s="56">
        <v>0.31294964028776978</v>
      </c>
      <c r="F9" s="56">
        <v>0.25539568345323743</v>
      </c>
      <c r="G9" s="56">
        <v>8.3333333333333329E-2</v>
      </c>
      <c r="H9" s="56"/>
      <c r="I9" s="56"/>
      <c r="J9" s="56"/>
      <c r="M9" s="53" t="s">
        <v>147</v>
      </c>
      <c r="N9" s="56">
        <v>0.38410596026490068</v>
      </c>
      <c r="O9" s="56">
        <v>0.45695364238410596</v>
      </c>
      <c r="P9" s="56">
        <v>0.33774834437086093</v>
      </c>
      <c r="Q9" s="56">
        <v>0.28476821192052981</v>
      </c>
      <c r="R9" s="56">
        <v>9.3959731543624164E-2</v>
      </c>
      <c r="S9" s="56"/>
      <c r="T9" s="56"/>
      <c r="U9" s="56"/>
      <c r="W9" s="53" t="s">
        <v>147</v>
      </c>
      <c r="X9" s="56">
        <v>0.41732283464566927</v>
      </c>
      <c r="Y9" s="56">
        <v>0.40944881889763779</v>
      </c>
      <c r="Z9" s="56">
        <v>0.28346456692913385</v>
      </c>
      <c r="AA9" s="56">
        <v>0.22047244094488189</v>
      </c>
      <c r="AB9" s="56">
        <v>7.0866141732283464E-2</v>
      </c>
      <c r="AC9" s="56"/>
      <c r="AD9" s="56"/>
      <c r="AE9" s="56"/>
    </row>
    <row r="10" spans="2:31" x14ac:dyDescent="0.2">
      <c r="B10" s="74" t="s">
        <v>163</v>
      </c>
      <c r="C10" s="75">
        <v>0.47482014388489213</v>
      </c>
      <c r="D10" s="75">
        <v>0.67266187050359716</v>
      </c>
      <c r="E10" s="75">
        <v>0.73021582733812951</v>
      </c>
      <c r="F10" s="75">
        <v>0.80575539568345333</v>
      </c>
      <c r="G10" s="75">
        <v>0.75362318840579712</v>
      </c>
      <c r="H10" s="75">
        <v>0.81386861313868608</v>
      </c>
      <c r="I10" s="75">
        <v>0.84615384615384615</v>
      </c>
      <c r="J10" s="75">
        <v>0.86891385767790263</v>
      </c>
      <c r="M10" s="74" t="s">
        <v>163</v>
      </c>
      <c r="N10" s="75">
        <v>0.43046357615894043</v>
      </c>
      <c r="O10" s="75">
        <v>0.64238410596026485</v>
      </c>
      <c r="P10" s="75">
        <v>0.70860927152317887</v>
      </c>
      <c r="Q10" s="75">
        <v>0.80132450331125826</v>
      </c>
      <c r="R10" s="75">
        <v>0.69798657718120805</v>
      </c>
      <c r="S10" s="75">
        <v>0.80272108843537415</v>
      </c>
      <c r="T10" s="75">
        <v>0.84246575342465757</v>
      </c>
      <c r="U10" s="75">
        <v>0.86713286713286708</v>
      </c>
      <c r="W10" s="74" t="s">
        <v>163</v>
      </c>
      <c r="X10" s="75">
        <v>0.52755905511811019</v>
      </c>
      <c r="Y10" s="75">
        <v>0.70866141732283472</v>
      </c>
      <c r="Z10" s="75">
        <v>0.75590551181102361</v>
      </c>
      <c r="AA10" s="75">
        <v>0.81102362204724399</v>
      </c>
      <c r="AB10" s="75">
        <v>0.81889763779527558</v>
      </c>
      <c r="AC10" s="75">
        <v>0.82677165354330706</v>
      </c>
      <c r="AD10" s="75">
        <v>0.85039370078740162</v>
      </c>
      <c r="AE10" s="75">
        <v>0.87096774193548387</v>
      </c>
    </row>
    <row r="11" spans="2:31" x14ac:dyDescent="0.2">
      <c r="B11" s="53" t="s">
        <v>146</v>
      </c>
      <c r="C11" s="56">
        <v>6.83453237410072E-2</v>
      </c>
      <c r="D11" s="56">
        <v>6.4748201438848921E-2</v>
      </c>
      <c r="E11" s="56">
        <v>2.5179856115107913E-2</v>
      </c>
      <c r="F11" s="56">
        <v>4.3165467625899283E-2</v>
      </c>
      <c r="G11" s="56">
        <v>0.11231884057971014</v>
      </c>
      <c r="H11" s="56">
        <v>6.2043795620437957E-2</v>
      </c>
      <c r="I11" s="56">
        <v>4.7619047619047616E-2</v>
      </c>
      <c r="J11" s="56">
        <v>0</v>
      </c>
      <c r="M11" s="53" t="s">
        <v>146</v>
      </c>
      <c r="N11" s="56">
        <v>7.2847682119205295E-2</v>
      </c>
      <c r="O11" s="56">
        <v>7.9470198675496692E-2</v>
      </c>
      <c r="P11" s="56">
        <v>1.9867549668874173E-2</v>
      </c>
      <c r="Q11" s="56">
        <v>5.2980132450331126E-2</v>
      </c>
      <c r="R11" s="56">
        <v>0.17449664429530201</v>
      </c>
      <c r="S11" s="56">
        <v>6.8027210884353748E-2</v>
      </c>
      <c r="T11" s="56">
        <v>6.8493150684931503E-2</v>
      </c>
      <c r="U11" s="56">
        <v>0</v>
      </c>
      <c r="W11" s="53" t="s">
        <v>146</v>
      </c>
      <c r="X11" s="56">
        <v>6.2992125984251968E-2</v>
      </c>
      <c r="Y11" s="56">
        <v>4.7244094488188976E-2</v>
      </c>
      <c r="Z11" s="56">
        <v>3.1496062992125984E-2</v>
      </c>
      <c r="AA11" s="56">
        <v>3.1496062992125984E-2</v>
      </c>
      <c r="AB11" s="56">
        <v>3.937007874015748E-2</v>
      </c>
      <c r="AC11" s="56">
        <v>5.5118110236220472E-2</v>
      </c>
      <c r="AD11" s="56">
        <v>2.3622047244094488E-2</v>
      </c>
      <c r="AE11" s="56">
        <v>0</v>
      </c>
    </row>
    <row r="12" spans="2:31" x14ac:dyDescent="0.2">
      <c r="B12" s="53" t="s">
        <v>145</v>
      </c>
      <c r="C12" s="56">
        <v>1.0791366906474821E-2</v>
      </c>
      <c r="D12" s="56">
        <v>6.4748201438848921E-2</v>
      </c>
      <c r="E12" s="56">
        <v>5.0359712230215826E-2</v>
      </c>
      <c r="F12" s="56">
        <v>3.237410071942446E-2</v>
      </c>
      <c r="G12" s="56">
        <v>5.0724637681159424E-2</v>
      </c>
      <c r="H12" s="56">
        <v>0</v>
      </c>
      <c r="I12" s="56">
        <v>0</v>
      </c>
      <c r="J12" s="56">
        <v>3.7453183520599252E-2</v>
      </c>
      <c r="M12" s="53" t="s">
        <v>145</v>
      </c>
      <c r="N12" s="56">
        <v>6.6225165562913907E-3</v>
      </c>
      <c r="O12" s="56">
        <v>1.3245033112582781E-2</v>
      </c>
      <c r="P12" s="56">
        <v>3.3112582781456956E-2</v>
      </c>
      <c r="Q12" s="56">
        <v>3.3112582781456956E-2</v>
      </c>
      <c r="R12" s="56">
        <v>4.6979865771812082E-2</v>
      </c>
      <c r="S12" s="56">
        <v>0</v>
      </c>
      <c r="T12" s="56">
        <v>0</v>
      </c>
      <c r="U12" s="56">
        <v>5.5944055944055944E-2</v>
      </c>
      <c r="W12" s="53" t="s">
        <v>145</v>
      </c>
      <c r="X12" s="56">
        <v>1.5748031496062992E-2</v>
      </c>
      <c r="Y12" s="56">
        <v>0.12598425196850394</v>
      </c>
      <c r="Z12" s="56">
        <v>7.0866141732283464E-2</v>
      </c>
      <c r="AA12" s="56">
        <v>3.1496062992125984E-2</v>
      </c>
      <c r="AB12" s="56">
        <v>5.5118110236220472E-2</v>
      </c>
      <c r="AC12" s="56">
        <v>0</v>
      </c>
      <c r="AD12" s="56">
        <v>0</v>
      </c>
      <c r="AE12" s="56">
        <v>1.6129032258064516E-2</v>
      </c>
    </row>
    <row r="13" spans="2:31" x14ac:dyDescent="0.2">
      <c r="B13" s="74" t="s">
        <v>164</v>
      </c>
      <c r="C13" s="75">
        <v>0.55395683453237421</v>
      </c>
      <c r="D13" s="75">
        <v>0.80215827338129508</v>
      </c>
      <c r="E13" s="75">
        <v>0.80575539568345322</v>
      </c>
      <c r="F13" s="75">
        <v>0.88129496402877705</v>
      </c>
      <c r="G13" s="75">
        <v>0.91666666666666674</v>
      </c>
      <c r="H13" s="75">
        <v>0.87591240875912402</v>
      </c>
      <c r="I13" s="75">
        <v>0.89377289377289371</v>
      </c>
      <c r="J13" s="75">
        <v>0.90636704119850187</v>
      </c>
      <c r="M13" s="74" t="s">
        <v>164</v>
      </c>
      <c r="N13" s="75">
        <v>0.50993377483443714</v>
      </c>
      <c r="O13" s="75">
        <v>0.73509933774834424</v>
      </c>
      <c r="P13" s="75">
        <v>0.76158940397351005</v>
      </c>
      <c r="Q13" s="75">
        <v>0.88741721854304645</v>
      </c>
      <c r="R13" s="75">
        <v>0.91946308724832215</v>
      </c>
      <c r="S13" s="75">
        <v>0.87074829931972786</v>
      </c>
      <c r="T13" s="75">
        <v>0.91095890410958913</v>
      </c>
      <c r="U13" s="75">
        <v>0.92307692307692302</v>
      </c>
      <c r="W13" s="74" t="s">
        <v>164</v>
      </c>
      <c r="X13" s="75">
        <v>0.60629921259842512</v>
      </c>
      <c r="Y13" s="75">
        <v>0.88188976377952766</v>
      </c>
      <c r="Z13" s="75">
        <v>0.85826771653543299</v>
      </c>
      <c r="AA13" s="75">
        <v>0.87401574803149584</v>
      </c>
      <c r="AB13" s="75">
        <v>0.91338582677165359</v>
      </c>
      <c r="AC13" s="75">
        <v>0.88188976377952755</v>
      </c>
      <c r="AD13" s="75">
        <v>0.87401574803149606</v>
      </c>
      <c r="AE13" s="75">
        <v>0.88709677419354838</v>
      </c>
    </row>
    <row r="14" spans="2:31" x14ac:dyDescent="0.2">
      <c r="B14" s="53" t="s">
        <v>160</v>
      </c>
      <c r="C14" s="56">
        <v>0.4460431654676259</v>
      </c>
      <c r="D14" s="56">
        <v>0.19784172661870503</v>
      </c>
      <c r="E14" s="56">
        <v>0.19424460431654678</v>
      </c>
      <c r="F14" s="56">
        <v>0.11870503597122302</v>
      </c>
      <c r="G14" s="56">
        <v>8.3333333333333329E-2</v>
      </c>
      <c r="H14" s="56">
        <v>0.12408759124087591</v>
      </c>
      <c r="I14" s="56">
        <v>0.10622710622710622</v>
      </c>
      <c r="J14" s="56">
        <v>9.3632958801498134E-2</v>
      </c>
      <c r="M14" s="53" t="s">
        <v>160</v>
      </c>
      <c r="N14" s="56">
        <v>0.49006622516556292</v>
      </c>
      <c r="O14" s="56">
        <v>0.26490066225165565</v>
      </c>
      <c r="P14" s="56">
        <v>0.23841059602649006</v>
      </c>
      <c r="Q14" s="56">
        <v>0.11258278145695365</v>
      </c>
      <c r="R14" s="56">
        <v>8.0536912751677847E-2</v>
      </c>
      <c r="S14" s="56">
        <v>0.12925170068027211</v>
      </c>
      <c r="T14" s="56">
        <v>8.9041095890410954E-2</v>
      </c>
      <c r="U14" s="56">
        <v>7.6923076923076927E-2</v>
      </c>
      <c r="W14" s="53" t="s">
        <v>160</v>
      </c>
      <c r="X14" s="56">
        <v>0.39370078740157483</v>
      </c>
      <c r="Y14" s="56">
        <v>0.11811023622047244</v>
      </c>
      <c r="Z14" s="56">
        <v>0.14173228346456693</v>
      </c>
      <c r="AA14" s="56">
        <v>0.12598425196850394</v>
      </c>
      <c r="AB14" s="56">
        <v>8.6614173228346455E-2</v>
      </c>
      <c r="AC14" s="56">
        <v>0.11811023622047244</v>
      </c>
      <c r="AD14" s="56">
        <v>0.12598425196850394</v>
      </c>
      <c r="AE14" s="56">
        <v>0.11290322580645161</v>
      </c>
    </row>
    <row r="15" spans="2:31" x14ac:dyDescent="0.2">
      <c r="B15" s="67"/>
      <c r="C15" s="68"/>
      <c r="D15" s="68"/>
      <c r="E15" s="68"/>
      <c r="F15" s="68"/>
      <c r="G15" s="68"/>
      <c r="H15" s="68"/>
      <c r="I15" s="68"/>
      <c r="J15" s="68"/>
      <c r="M15" s="67"/>
      <c r="N15" s="68"/>
      <c r="O15" s="68"/>
      <c r="P15" s="68"/>
      <c r="Q15" s="68"/>
      <c r="R15" s="68"/>
      <c r="S15" s="68"/>
      <c r="T15" s="68"/>
      <c r="U15" s="68"/>
      <c r="W15" s="67"/>
      <c r="X15" s="68"/>
      <c r="Y15" s="68"/>
      <c r="Z15" s="68"/>
      <c r="AA15" s="68"/>
      <c r="AB15" s="68"/>
      <c r="AC15" s="68"/>
      <c r="AD15" s="68"/>
      <c r="AE15" s="68"/>
    </row>
    <row r="16" spans="2:31" x14ac:dyDescent="0.2">
      <c r="B16" s="62" t="s">
        <v>162</v>
      </c>
      <c r="C16" s="66" t="s">
        <v>211</v>
      </c>
      <c r="D16" s="68"/>
      <c r="E16" s="68"/>
      <c r="F16" s="68"/>
      <c r="G16" s="68"/>
      <c r="H16" s="68"/>
      <c r="I16" s="68"/>
      <c r="J16" s="68"/>
      <c r="M16" s="62" t="s">
        <v>162</v>
      </c>
      <c r="N16" s="66" t="s">
        <v>214</v>
      </c>
      <c r="O16" s="68"/>
      <c r="P16" s="68"/>
      <c r="Q16" s="68"/>
      <c r="R16" s="68"/>
      <c r="S16" s="68"/>
      <c r="T16" s="68"/>
      <c r="U16" s="68"/>
      <c r="W16" s="62" t="s">
        <v>162</v>
      </c>
      <c r="X16" s="66" t="s">
        <v>215</v>
      </c>
      <c r="Y16" s="68"/>
      <c r="Z16" s="68"/>
      <c r="AA16" s="68"/>
      <c r="AB16" s="68"/>
      <c r="AC16" s="68"/>
      <c r="AD16" s="68"/>
      <c r="AE16" s="68"/>
    </row>
    <row r="17" spans="2:31" x14ac:dyDescent="0.2">
      <c r="B17" s="1"/>
      <c r="C17" s="66" t="s">
        <v>174</v>
      </c>
      <c r="D17" s="68"/>
      <c r="E17" s="68"/>
      <c r="F17" s="68"/>
      <c r="G17" s="68"/>
      <c r="H17" s="68"/>
      <c r="I17" s="68"/>
      <c r="J17" s="68"/>
      <c r="M17" s="1"/>
      <c r="N17" s="66" t="s">
        <v>174</v>
      </c>
      <c r="O17" s="68"/>
      <c r="P17" s="68"/>
      <c r="Q17" s="68"/>
      <c r="R17" s="68"/>
      <c r="S17" s="68"/>
      <c r="T17" s="68"/>
      <c r="U17" s="68"/>
      <c r="W17" s="1"/>
      <c r="X17" s="66" t="s">
        <v>174</v>
      </c>
      <c r="Y17" s="68"/>
      <c r="Z17" s="68"/>
      <c r="AA17" s="68"/>
      <c r="AB17" s="68"/>
      <c r="AC17" s="68"/>
      <c r="AD17" s="68"/>
      <c r="AE17" s="68"/>
    </row>
    <row r="18" spans="2:31" x14ac:dyDescent="0.2">
      <c r="B18" s="52"/>
      <c r="C18" s="61"/>
      <c r="D18" s="61"/>
      <c r="E18" s="61"/>
      <c r="F18" s="61"/>
      <c r="G18" s="61"/>
      <c r="H18" s="61"/>
      <c r="I18" s="61"/>
      <c r="J18" s="61"/>
    </row>
    <row r="19" spans="2:31" ht="18.75" x14ac:dyDescent="0.3">
      <c r="B19" s="132" t="s">
        <v>192</v>
      </c>
      <c r="C19" s="133"/>
      <c r="D19" s="133"/>
      <c r="E19" s="133"/>
      <c r="F19" s="133"/>
      <c r="G19" s="133"/>
      <c r="H19" s="133"/>
      <c r="I19" s="133"/>
      <c r="J19" s="134"/>
      <c r="M19" s="132" t="s">
        <v>194</v>
      </c>
      <c r="N19" s="133"/>
      <c r="O19" s="133"/>
      <c r="P19" s="133"/>
      <c r="Q19" s="133"/>
      <c r="R19" s="133"/>
      <c r="S19" s="133"/>
      <c r="T19" s="133"/>
      <c r="U19" s="134"/>
    </row>
    <row r="20" spans="2:31" x14ac:dyDescent="0.2">
      <c r="L20" s="52"/>
      <c r="M20" s="61"/>
      <c r="N20" s="61"/>
      <c r="O20" s="61"/>
      <c r="P20" s="61"/>
      <c r="Q20" s="61"/>
      <c r="R20" s="61"/>
      <c r="S20" s="61"/>
      <c r="T20" s="61"/>
    </row>
    <row r="21" spans="2:31" x14ac:dyDescent="0.2">
      <c r="B21" s="73"/>
      <c r="C21" s="51">
        <v>18</v>
      </c>
      <c r="D21" s="51">
        <v>19</v>
      </c>
      <c r="E21" s="51">
        <v>20</v>
      </c>
      <c r="F21" s="51">
        <v>21</v>
      </c>
      <c r="G21" s="51">
        <v>22</v>
      </c>
      <c r="H21" s="51">
        <v>23</v>
      </c>
      <c r="I21" s="51">
        <v>24</v>
      </c>
      <c r="J21" s="51">
        <v>25</v>
      </c>
      <c r="M21" s="98" t="s">
        <v>155</v>
      </c>
      <c r="N21" s="51">
        <v>18</v>
      </c>
      <c r="O21" s="51">
        <v>19</v>
      </c>
      <c r="P21" s="51">
        <v>20</v>
      </c>
      <c r="Q21" s="51">
        <v>21</v>
      </c>
      <c r="R21" s="51">
        <v>22</v>
      </c>
      <c r="S21" s="51">
        <v>23</v>
      </c>
      <c r="T21" s="51">
        <v>24</v>
      </c>
      <c r="U21" s="51">
        <v>25</v>
      </c>
    </row>
    <row r="22" spans="2:31" x14ac:dyDescent="0.2">
      <c r="B22" s="53" t="s">
        <v>155</v>
      </c>
      <c r="C22" s="56">
        <v>2.3255813953488372E-2</v>
      </c>
      <c r="D22" s="56">
        <v>0.12790697674418605</v>
      </c>
      <c r="E22" s="56">
        <v>0.34883720930232559</v>
      </c>
      <c r="F22" s="56">
        <v>0.43023255813953487</v>
      </c>
      <c r="G22" s="56">
        <v>0.56470588235294117</v>
      </c>
      <c r="H22" s="56">
        <v>0.79761904761904767</v>
      </c>
      <c r="I22" s="56">
        <v>0.86904761904761907</v>
      </c>
      <c r="J22" s="56">
        <v>0.92771084337349397</v>
      </c>
      <c r="M22" s="99" t="s">
        <v>216</v>
      </c>
      <c r="N22" s="100">
        <v>7.5539568345323743E-2</v>
      </c>
      <c r="O22" s="100">
        <v>0.23741007194244604</v>
      </c>
      <c r="P22" s="100">
        <v>0.41726618705035973</v>
      </c>
      <c r="Q22" s="100">
        <v>0.55035971223021585</v>
      </c>
      <c r="R22" s="100">
        <v>0.67028985507246375</v>
      </c>
      <c r="S22" s="100">
        <v>0.81386861313868608</v>
      </c>
      <c r="T22" s="100">
        <v>0.84615384615384615</v>
      </c>
      <c r="U22" s="100">
        <v>0.86891385767790263</v>
      </c>
    </row>
    <row r="23" spans="2:31" x14ac:dyDescent="0.2">
      <c r="B23" s="53" t="s">
        <v>147</v>
      </c>
      <c r="C23" s="56">
        <v>0.40697674418604651</v>
      </c>
      <c r="D23" s="56">
        <v>0.51162790697674421</v>
      </c>
      <c r="E23" s="56">
        <v>0.31395348837209303</v>
      </c>
      <c r="F23" s="56">
        <v>0.31395348837209303</v>
      </c>
      <c r="G23" s="56">
        <v>0.16470588235294117</v>
      </c>
      <c r="H23" s="56"/>
      <c r="I23" s="56"/>
      <c r="J23" s="56"/>
      <c r="M23" s="53" t="s">
        <v>198</v>
      </c>
      <c r="N23" s="56">
        <v>2.3255813953488372E-2</v>
      </c>
      <c r="O23" s="56">
        <v>0.12790697674418605</v>
      </c>
      <c r="P23" s="56">
        <v>0.34883720930232559</v>
      </c>
      <c r="Q23" s="56">
        <v>0.43023255813953487</v>
      </c>
      <c r="R23" s="56">
        <v>0.56470588235294117</v>
      </c>
      <c r="S23" s="56">
        <v>0.79761904761904767</v>
      </c>
      <c r="T23" s="56">
        <v>0.86904761904761907</v>
      </c>
      <c r="U23" s="56">
        <v>0.92771084337349397</v>
      </c>
    </row>
    <row r="24" spans="2:31" x14ac:dyDescent="0.2">
      <c r="B24" s="74" t="s">
        <v>163</v>
      </c>
      <c r="C24" s="75">
        <v>0.43023255813953487</v>
      </c>
      <c r="D24" s="75">
        <v>0.63953488372093026</v>
      </c>
      <c r="E24" s="75">
        <v>0.66279069767441856</v>
      </c>
      <c r="F24" s="75">
        <v>0.7441860465116279</v>
      </c>
      <c r="G24" s="75">
        <v>0.72941176470588232</v>
      </c>
      <c r="H24" s="75">
        <v>0.79761904761904767</v>
      </c>
      <c r="I24" s="75">
        <v>0.86904761904761907</v>
      </c>
      <c r="J24" s="75">
        <v>0.92771084337349397</v>
      </c>
    </row>
    <row r="25" spans="2:31" x14ac:dyDescent="0.2">
      <c r="B25" s="53" t="s">
        <v>146</v>
      </c>
      <c r="C25" s="56">
        <v>9.3023255813953487E-2</v>
      </c>
      <c r="D25" s="56">
        <v>6.9767441860465115E-2</v>
      </c>
      <c r="E25" s="56">
        <v>3.4883720930232558E-2</v>
      </c>
      <c r="F25" s="56">
        <v>8.1395348837209308E-2</v>
      </c>
      <c r="G25" s="56">
        <v>0.16470588235294117</v>
      </c>
      <c r="H25" s="56">
        <v>5.9523809523809521E-2</v>
      </c>
      <c r="I25" s="56">
        <v>4.7619047619047616E-2</v>
      </c>
      <c r="J25" s="56"/>
      <c r="M25" s="98" t="s">
        <v>147</v>
      </c>
      <c r="N25" s="51">
        <v>18</v>
      </c>
      <c r="O25" s="51">
        <v>19</v>
      </c>
      <c r="P25" s="51">
        <v>20</v>
      </c>
      <c r="Q25" s="51">
        <v>21</v>
      </c>
      <c r="R25" s="51">
        <v>22</v>
      </c>
      <c r="S25" s="51">
        <v>23</v>
      </c>
      <c r="T25" s="51">
        <v>24</v>
      </c>
      <c r="U25" s="51">
        <v>25</v>
      </c>
    </row>
    <row r="26" spans="2:31" x14ac:dyDescent="0.2">
      <c r="B26" s="53" t="s">
        <v>145</v>
      </c>
      <c r="C26" s="56">
        <v>0</v>
      </c>
      <c r="D26" s="56">
        <v>2.3255813953488372E-2</v>
      </c>
      <c r="E26" s="56">
        <v>8.1395348837209308E-2</v>
      </c>
      <c r="F26" s="56">
        <v>4.6511627906976744E-2</v>
      </c>
      <c r="G26" s="56">
        <v>3.5294117647058823E-2</v>
      </c>
      <c r="H26" s="56"/>
      <c r="I26" s="56"/>
      <c r="J26" s="56">
        <v>2.4096385542168676E-2</v>
      </c>
      <c r="M26" s="99" t="s">
        <v>216</v>
      </c>
      <c r="N26" s="100">
        <v>0.39928057553956836</v>
      </c>
      <c r="O26" s="100">
        <v>0.43525179856115109</v>
      </c>
      <c r="P26" s="100">
        <v>0.31294964028776978</v>
      </c>
      <c r="Q26" s="100">
        <v>0.25539568345323743</v>
      </c>
      <c r="R26" s="100">
        <v>8.3333333333333329E-2</v>
      </c>
      <c r="S26" s="100"/>
      <c r="T26" s="100"/>
      <c r="U26" s="100"/>
    </row>
    <row r="27" spans="2:31" x14ac:dyDescent="0.2">
      <c r="B27" s="74" t="s">
        <v>164</v>
      </c>
      <c r="C27" s="75">
        <v>0.52325581395348841</v>
      </c>
      <c r="D27" s="75">
        <v>0.73255813953488369</v>
      </c>
      <c r="E27" s="75">
        <v>0.77906976744186052</v>
      </c>
      <c r="F27" s="75">
        <v>0.87209302325581395</v>
      </c>
      <c r="G27" s="75">
        <v>0.92941176470588238</v>
      </c>
      <c r="H27" s="75">
        <v>0.8571428571428571</v>
      </c>
      <c r="I27" s="75">
        <v>0.91666666666666663</v>
      </c>
      <c r="J27" s="75">
        <v>0.95180722891566261</v>
      </c>
      <c r="M27" s="53" t="s">
        <v>198</v>
      </c>
      <c r="N27" s="56">
        <v>0.40697674418604651</v>
      </c>
      <c r="O27" s="56">
        <v>0.51162790697674421</v>
      </c>
      <c r="P27" s="56">
        <v>0.31395348837209303</v>
      </c>
      <c r="Q27" s="56">
        <v>0.31395348837209303</v>
      </c>
      <c r="R27" s="56">
        <v>0.16470588235294117</v>
      </c>
      <c r="S27" s="56"/>
      <c r="T27" s="56"/>
      <c r="U27" s="56"/>
    </row>
    <row r="28" spans="2:31" x14ac:dyDescent="0.2">
      <c r="B28" s="53" t="s">
        <v>160</v>
      </c>
      <c r="C28" s="56">
        <v>0.47674418604651164</v>
      </c>
      <c r="D28" s="56">
        <v>0.26744186046511625</v>
      </c>
      <c r="E28" s="56">
        <v>0.22093023255813954</v>
      </c>
      <c r="F28" s="56">
        <v>0.12790697674418605</v>
      </c>
      <c r="G28" s="56">
        <v>7.0588235294117646E-2</v>
      </c>
      <c r="H28" s="56">
        <v>0.14285714285714285</v>
      </c>
      <c r="I28" s="56">
        <v>8.3333333333333329E-2</v>
      </c>
      <c r="J28" s="56">
        <v>4.8192771084337352E-2</v>
      </c>
    </row>
    <row r="29" spans="2:31" x14ac:dyDescent="0.2">
      <c r="M29" s="74" t="s">
        <v>163</v>
      </c>
      <c r="N29" s="51">
        <v>18</v>
      </c>
      <c r="O29" s="51">
        <v>19</v>
      </c>
      <c r="P29" s="51">
        <v>20</v>
      </c>
      <c r="Q29" s="51">
        <v>21</v>
      </c>
      <c r="R29" s="51">
        <v>22</v>
      </c>
      <c r="S29" s="51">
        <v>23</v>
      </c>
      <c r="T29" s="51">
        <v>24</v>
      </c>
      <c r="U29" s="51">
        <v>25</v>
      </c>
    </row>
    <row r="30" spans="2:31" x14ac:dyDescent="0.2">
      <c r="B30" s="62" t="s">
        <v>162</v>
      </c>
      <c r="C30" s="66" t="s">
        <v>184</v>
      </c>
      <c r="M30" s="99" t="s">
        <v>216</v>
      </c>
      <c r="N30" s="100">
        <v>0.47482014388489213</v>
      </c>
      <c r="O30" s="100">
        <v>0.67266187050359716</v>
      </c>
      <c r="P30" s="100">
        <v>0.73021582733812951</v>
      </c>
      <c r="Q30" s="100">
        <v>0.80575539568345333</v>
      </c>
      <c r="R30" s="100">
        <v>0.75362318840579712</v>
      </c>
      <c r="S30" s="100">
        <v>0.81386861313868608</v>
      </c>
      <c r="T30" s="100">
        <v>0.84615384615384615</v>
      </c>
      <c r="U30" s="100">
        <v>0.86891385767790263</v>
      </c>
    </row>
    <row r="31" spans="2:31" x14ac:dyDescent="0.2">
      <c r="B31" s="1"/>
      <c r="C31" s="66" t="s">
        <v>174</v>
      </c>
      <c r="M31" s="53" t="s">
        <v>198</v>
      </c>
      <c r="N31" s="56">
        <v>0.43023255813953487</v>
      </c>
      <c r="O31" s="56">
        <v>0.63953488372093026</v>
      </c>
      <c r="P31" s="56">
        <v>0.66279069767441856</v>
      </c>
      <c r="Q31" s="56">
        <v>0.7441860465116279</v>
      </c>
      <c r="R31" s="56">
        <v>0.72941176470588232</v>
      </c>
      <c r="S31" s="56">
        <v>0.79761904761904767</v>
      </c>
      <c r="T31" s="56">
        <v>0.86904761904761907</v>
      </c>
      <c r="U31" s="56">
        <v>0.92771084337349397</v>
      </c>
    </row>
    <row r="32" spans="2:31" x14ac:dyDescent="0.2">
      <c r="B32" s="1"/>
      <c r="C32" s="66"/>
      <c r="M32" s="67"/>
      <c r="N32" s="61"/>
      <c r="O32" s="61"/>
      <c r="P32" s="61"/>
      <c r="Q32" s="61"/>
      <c r="R32" s="61"/>
      <c r="S32" s="61"/>
      <c r="T32" s="61"/>
      <c r="U32" s="61"/>
    </row>
    <row r="33" spans="2:21" x14ac:dyDescent="0.2">
      <c r="B33" s="1"/>
      <c r="C33" s="66"/>
      <c r="M33" s="74" t="s">
        <v>164</v>
      </c>
      <c r="N33" s="51">
        <v>18</v>
      </c>
      <c r="O33" s="51">
        <v>19</v>
      </c>
      <c r="P33" s="51">
        <v>20</v>
      </c>
      <c r="Q33" s="51">
        <v>21</v>
      </c>
      <c r="R33" s="51">
        <v>22</v>
      </c>
      <c r="S33" s="51">
        <v>23</v>
      </c>
      <c r="T33" s="51">
        <v>24</v>
      </c>
      <c r="U33" s="51">
        <v>25</v>
      </c>
    </row>
    <row r="34" spans="2:21" x14ac:dyDescent="0.2">
      <c r="B34" s="1"/>
      <c r="C34" s="66"/>
      <c r="M34" s="99" t="s">
        <v>216</v>
      </c>
      <c r="N34" s="100">
        <v>0.55395683453237421</v>
      </c>
      <c r="O34" s="100">
        <v>0.80215827338129508</v>
      </c>
      <c r="P34" s="100">
        <v>0.80575539568345322</v>
      </c>
      <c r="Q34" s="100">
        <v>0.88129496402877705</v>
      </c>
      <c r="R34" s="100">
        <v>0.91666666666666674</v>
      </c>
      <c r="S34" s="100">
        <v>0.87591240875912402</v>
      </c>
      <c r="T34" s="100">
        <v>0.89377289377289371</v>
      </c>
      <c r="U34" s="100">
        <v>0.90636704119850187</v>
      </c>
    </row>
    <row r="35" spans="2:21" x14ac:dyDescent="0.2">
      <c r="B35" s="1"/>
      <c r="C35" s="66"/>
      <c r="M35" s="53" t="s">
        <v>198</v>
      </c>
      <c r="N35" s="56">
        <v>0.52325581395348841</v>
      </c>
      <c r="O35" s="56">
        <v>0.73255813953488369</v>
      </c>
      <c r="P35" s="56">
        <v>0.77906976744186052</v>
      </c>
      <c r="Q35" s="56">
        <v>0.87209302325581395</v>
      </c>
      <c r="R35" s="56">
        <v>0.92941176470588238</v>
      </c>
      <c r="S35" s="56">
        <v>0.8571428571428571</v>
      </c>
      <c r="T35" s="56">
        <v>0.91666666666666663</v>
      </c>
      <c r="U35" s="56">
        <v>0.95180722891566261</v>
      </c>
    </row>
    <row r="36" spans="2:21" x14ac:dyDescent="0.2">
      <c r="B36" s="1"/>
      <c r="C36" s="66"/>
    </row>
    <row r="37" spans="2:21" x14ac:dyDescent="0.2">
      <c r="B37" s="1"/>
      <c r="C37" s="66"/>
      <c r="M37" s="62" t="s">
        <v>165</v>
      </c>
      <c r="N37" s="66" t="s">
        <v>201</v>
      </c>
    </row>
    <row r="38" spans="2:21" x14ac:dyDescent="0.2">
      <c r="B38" s="1"/>
      <c r="C38" s="66"/>
      <c r="M38" s="1"/>
      <c r="N38" s="66" t="s">
        <v>217</v>
      </c>
    </row>
    <row r="40" spans="2:21" ht="18.75" x14ac:dyDescent="0.3">
      <c r="B40" s="132" t="s">
        <v>190</v>
      </c>
      <c r="C40" s="133"/>
      <c r="D40" s="133"/>
      <c r="E40" s="133"/>
      <c r="F40" s="133"/>
      <c r="G40" s="133"/>
      <c r="H40" s="133"/>
      <c r="I40" s="133"/>
      <c r="J40" s="134"/>
      <c r="M40" s="132" t="s">
        <v>195</v>
      </c>
      <c r="N40" s="133"/>
      <c r="O40" s="133"/>
      <c r="P40" s="133"/>
      <c r="Q40" s="133"/>
      <c r="R40" s="133"/>
      <c r="S40" s="133"/>
      <c r="T40" s="133"/>
      <c r="U40" s="134"/>
    </row>
    <row r="41" spans="2:21" x14ac:dyDescent="0.2">
      <c r="M41" s="61"/>
      <c r="N41" s="61"/>
      <c r="O41" s="61"/>
      <c r="P41" s="61"/>
      <c r="Q41" s="61"/>
      <c r="R41" s="61"/>
      <c r="S41" s="61"/>
      <c r="T41" s="61"/>
    </row>
    <row r="42" spans="2:21" x14ac:dyDescent="0.2">
      <c r="B42" s="73"/>
      <c r="C42" s="51">
        <v>18</v>
      </c>
      <c r="D42" s="51">
        <v>19</v>
      </c>
      <c r="E42" s="51">
        <v>20</v>
      </c>
      <c r="F42" s="51">
        <v>21</v>
      </c>
      <c r="G42" s="51">
        <v>22</v>
      </c>
      <c r="H42" s="51">
        <v>23</v>
      </c>
      <c r="I42" s="51">
        <v>24</v>
      </c>
      <c r="J42" s="51">
        <v>25</v>
      </c>
      <c r="M42" s="98" t="s">
        <v>155</v>
      </c>
      <c r="N42" s="51">
        <v>18</v>
      </c>
      <c r="O42" s="51">
        <v>19</v>
      </c>
      <c r="P42" s="51">
        <v>20</v>
      </c>
      <c r="Q42" s="51">
        <v>21</v>
      </c>
      <c r="R42" s="51">
        <v>22</v>
      </c>
      <c r="S42" s="51">
        <v>23</v>
      </c>
      <c r="T42" s="51">
        <v>24</v>
      </c>
      <c r="U42" s="51">
        <v>25</v>
      </c>
    </row>
    <row r="43" spans="2:21" x14ac:dyDescent="0.2">
      <c r="B43" s="53" t="s">
        <v>155</v>
      </c>
      <c r="C43" s="56">
        <v>3.7037037037037035E-2</v>
      </c>
      <c r="D43" s="56">
        <v>9.2592592592592587E-2</v>
      </c>
      <c r="E43" s="56">
        <v>0.25925925925925924</v>
      </c>
      <c r="F43" s="56">
        <v>0.35185185185185186</v>
      </c>
      <c r="G43" s="56">
        <v>0.43396226415094341</v>
      </c>
      <c r="H43" s="56">
        <v>0.75</v>
      </c>
      <c r="I43" s="56">
        <v>0.84615384615384615</v>
      </c>
      <c r="J43" s="56">
        <v>0.94230769230769229</v>
      </c>
      <c r="M43" s="99" t="s">
        <v>220</v>
      </c>
      <c r="N43" s="100">
        <v>4.6357615894039736E-2</v>
      </c>
      <c r="O43" s="100">
        <v>0.18543046357615894</v>
      </c>
      <c r="P43" s="100">
        <v>0.37086092715231789</v>
      </c>
      <c r="Q43" s="100">
        <v>0.51655629139072845</v>
      </c>
      <c r="R43" s="100">
        <v>0.60402684563758391</v>
      </c>
      <c r="S43" s="100">
        <v>0.80272108843537415</v>
      </c>
      <c r="T43" s="100">
        <v>0.84246575342465757</v>
      </c>
      <c r="U43" s="100">
        <v>0.86713286713286708</v>
      </c>
    </row>
    <row r="44" spans="2:21" x14ac:dyDescent="0.2">
      <c r="B44" s="53" t="s">
        <v>147</v>
      </c>
      <c r="C44" s="56">
        <v>0.29629629629629628</v>
      </c>
      <c r="D44" s="56">
        <v>0.44444444444444442</v>
      </c>
      <c r="E44" s="56">
        <v>0.33333333333333331</v>
      </c>
      <c r="F44" s="56">
        <v>0.37037037037037035</v>
      </c>
      <c r="G44" s="56">
        <v>0.22641509433962265</v>
      </c>
      <c r="H44" s="56"/>
      <c r="I44" s="56"/>
      <c r="J44" s="56"/>
      <c r="M44" s="53" t="s">
        <v>199</v>
      </c>
      <c r="N44" s="56">
        <v>3.7037037037037035E-2</v>
      </c>
      <c r="O44" s="56">
        <v>9.2592592592592587E-2</v>
      </c>
      <c r="P44" s="56">
        <v>0.25925925925925924</v>
      </c>
      <c r="Q44" s="56">
        <v>0.35185185185185186</v>
      </c>
      <c r="R44" s="56">
        <v>0.43396226415094341</v>
      </c>
      <c r="S44" s="56">
        <v>0.75</v>
      </c>
      <c r="T44" s="56">
        <v>0.84615384615384615</v>
      </c>
      <c r="U44" s="56">
        <v>0.94230769230769229</v>
      </c>
    </row>
    <row r="45" spans="2:21" x14ac:dyDescent="0.2">
      <c r="B45" s="74" t="s">
        <v>163</v>
      </c>
      <c r="C45" s="75">
        <v>0.33333333333333331</v>
      </c>
      <c r="D45" s="75">
        <v>0.53703703703703709</v>
      </c>
      <c r="E45" s="75">
        <v>0.59259259259259256</v>
      </c>
      <c r="F45" s="75">
        <v>0.72222222222222221</v>
      </c>
      <c r="G45" s="75">
        <v>0.660377358490566</v>
      </c>
      <c r="H45" s="75">
        <v>0.75</v>
      </c>
      <c r="I45" s="75">
        <v>0.84615384615384615</v>
      </c>
      <c r="J45" s="75">
        <v>0.94230769230769229</v>
      </c>
    </row>
    <row r="46" spans="2:21" x14ac:dyDescent="0.2">
      <c r="B46" s="53" t="s">
        <v>146</v>
      </c>
      <c r="C46" s="56">
        <v>0.12962962962962962</v>
      </c>
      <c r="D46" s="56">
        <v>7.407407407407407E-2</v>
      </c>
      <c r="E46" s="56">
        <v>5.5555555555555552E-2</v>
      </c>
      <c r="F46" s="56">
        <v>7.407407407407407E-2</v>
      </c>
      <c r="G46" s="56">
        <v>0.20754716981132076</v>
      </c>
      <c r="H46" s="56">
        <v>5.7692307692307696E-2</v>
      </c>
      <c r="I46" s="56">
        <v>5.7692307692307696E-2</v>
      </c>
      <c r="J46" s="56"/>
      <c r="M46" s="98" t="s">
        <v>147</v>
      </c>
      <c r="N46" s="51">
        <v>18</v>
      </c>
      <c r="O46" s="51">
        <v>19</v>
      </c>
      <c r="P46" s="51">
        <v>20</v>
      </c>
      <c r="Q46" s="51">
        <v>21</v>
      </c>
      <c r="R46" s="51">
        <v>22</v>
      </c>
      <c r="S46" s="51">
        <v>23</v>
      </c>
      <c r="T46" s="51">
        <v>24</v>
      </c>
      <c r="U46" s="51">
        <v>25</v>
      </c>
    </row>
    <row r="47" spans="2:21" x14ac:dyDescent="0.2">
      <c r="B47" s="53" t="s">
        <v>145</v>
      </c>
      <c r="C47" s="56">
        <v>0</v>
      </c>
      <c r="D47" s="56">
        <v>1.8518518518518517E-2</v>
      </c>
      <c r="E47" s="56">
        <v>5.5555555555555552E-2</v>
      </c>
      <c r="F47" s="56">
        <v>7.407407407407407E-2</v>
      </c>
      <c r="G47" s="56">
        <v>5.6603773584905662E-2</v>
      </c>
      <c r="H47" s="56"/>
      <c r="I47" s="56"/>
      <c r="J47" s="56">
        <v>1.9230769230769232E-2</v>
      </c>
      <c r="M47" s="99" t="s">
        <v>220</v>
      </c>
      <c r="N47" s="100">
        <v>0.38410596026490068</v>
      </c>
      <c r="O47" s="100">
        <v>0.45695364238410596</v>
      </c>
      <c r="P47" s="100">
        <v>0.33774834437086093</v>
      </c>
      <c r="Q47" s="100">
        <v>0.28476821192052981</v>
      </c>
      <c r="R47" s="100">
        <v>9.3959731543624164E-2</v>
      </c>
      <c r="S47" s="100"/>
      <c r="T47" s="100"/>
      <c r="U47" s="100"/>
    </row>
    <row r="48" spans="2:21" x14ac:dyDescent="0.2">
      <c r="B48" s="74" t="s">
        <v>164</v>
      </c>
      <c r="C48" s="75">
        <v>0.46296296296296297</v>
      </c>
      <c r="D48" s="75">
        <v>0.62962962962962965</v>
      </c>
      <c r="E48" s="75">
        <v>0.70370370370370372</v>
      </c>
      <c r="F48" s="75">
        <v>0.87037037037037035</v>
      </c>
      <c r="G48" s="75">
        <v>0.92452830188679247</v>
      </c>
      <c r="H48" s="75">
        <v>0.80769230769230771</v>
      </c>
      <c r="I48" s="75">
        <v>0.90384615384615385</v>
      </c>
      <c r="J48" s="75">
        <v>0.96153846153846156</v>
      </c>
      <c r="M48" s="53" t="s">
        <v>199</v>
      </c>
      <c r="N48" s="56">
        <v>0.29629629629629628</v>
      </c>
      <c r="O48" s="56">
        <v>0.44444444444444442</v>
      </c>
      <c r="P48" s="56">
        <v>0.33333333333333331</v>
      </c>
      <c r="Q48" s="56">
        <v>0.37037037037037035</v>
      </c>
      <c r="R48" s="56">
        <v>0.22641509433962265</v>
      </c>
      <c r="S48" s="56"/>
      <c r="T48" s="56"/>
      <c r="U48" s="56"/>
    </row>
    <row r="49" spans="2:21" x14ac:dyDescent="0.2">
      <c r="B49" s="53" t="s">
        <v>160</v>
      </c>
      <c r="C49" s="56">
        <v>0.53703703703703709</v>
      </c>
      <c r="D49" s="56">
        <v>0.37037037037037035</v>
      </c>
      <c r="E49" s="56">
        <v>0.29629629629629628</v>
      </c>
      <c r="F49" s="56">
        <v>0.12962962962962962</v>
      </c>
      <c r="G49" s="56">
        <v>7.5471698113207544E-2</v>
      </c>
      <c r="H49" s="56">
        <v>0.19230769230769232</v>
      </c>
      <c r="I49" s="56">
        <v>9.6153846153846159E-2</v>
      </c>
      <c r="J49" s="56">
        <v>3.8461538461538464E-2</v>
      </c>
    </row>
    <row r="50" spans="2:21" x14ac:dyDescent="0.2">
      <c r="M50" s="74" t="s">
        <v>163</v>
      </c>
      <c r="N50" s="51">
        <v>18</v>
      </c>
      <c r="O50" s="51">
        <v>19</v>
      </c>
      <c r="P50" s="51">
        <v>20</v>
      </c>
      <c r="Q50" s="51">
        <v>21</v>
      </c>
      <c r="R50" s="51">
        <v>22</v>
      </c>
      <c r="S50" s="51">
        <v>23</v>
      </c>
      <c r="T50" s="51">
        <v>24</v>
      </c>
      <c r="U50" s="51">
        <v>25</v>
      </c>
    </row>
    <row r="51" spans="2:21" x14ac:dyDescent="0.2">
      <c r="B51" s="62" t="s">
        <v>162</v>
      </c>
      <c r="C51" s="66" t="s">
        <v>218</v>
      </c>
      <c r="M51" s="99" t="s">
        <v>220</v>
      </c>
      <c r="N51" s="100">
        <v>0.43046357615894043</v>
      </c>
      <c r="O51" s="100">
        <v>0.64238410596026485</v>
      </c>
      <c r="P51" s="100">
        <v>0.70860927152317887</v>
      </c>
      <c r="Q51" s="100">
        <v>0.80132450331125826</v>
      </c>
      <c r="R51" s="100">
        <v>0.69798657718120805</v>
      </c>
      <c r="S51" s="100">
        <v>0.80272108843537415</v>
      </c>
      <c r="T51" s="100">
        <v>0.84246575342465757</v>
      </c>
      <c r="U51" s="100">
        <v>0.86713286713286708</v>
      </c>
    </row>
    <row r="52" spans="2:21" x14ac:dyDescent="0.2">
      <c r="B52" s="1"/>
      <c r="C52" s="66" t="s">
        <v>174</v>
      </c>
      <c r="M52" s="53" t="s">
        <v>199</v>
      </c>
      <c r="N52" s="56">
        <v>0.33333333333333331</v>
      </c>
      <c r="O52" s="56">
        <v>0.53703703703703709</v>
      </c>
      <c r="P52" s="56">
        <v>0.59259259259259256</v>
      </c>
      <c r="Q52" s="56">
        <v>0.72222222222222221</v>
      </c>
      <c r="R52" s="56">
        <v>0.660377358490566</v>
      </c>
      <c r="S52" s="56">
        <v>0.75</v>
      </c>
      <c r="T52" s="56">
        <v>0.84615384615384615</v>
      </c>
      <c r="U52" s="56">
        <v>0.94230769230769229</v>
      </c>
    </row>
    <row r="53" spans="2:21" x14ac:dyDescent="0.2">
      <c r="B53" s="1"/>
      <c r="C53" s="66"/>
      <c r="M53" s="67"/>
      <c r="N53" s="61"/>
      <c r="O53" s="61"/>
      <c r="P53" s="61"/>
      <c r="Q53" s="61"/>
      <c r="R53" s="61"/>
      <c r="S53" s="61"/>
      <c r="T53" s="61"/>
      <c r="U53" s="61"/>
    </row>
    <row r="54" spans="2:21" x14ac:dyDescent="0.2">
      <c r="B54" s="1"/>
      <c r="C54" s="66"/>
      <c r="M54" s="74" t="s">
        <v>164</v>
      </c>
      <c r="N54" s="51">
        <v>18</v>
      </c>
      <c r="O54" s="51">
        <v>19</v>
      </c>
      <c r="P54" s="51">
        <v>20</v>
      </c>
      <c r="Q54" s="51">
        <v>21</v>
      </c>
      <c r="R54" s="51">
        <v>22</v>
      </c>
      <c r="S54" s="51">
        <v>23</v>
      </c>
      <c r="T54" s="51">
        <v>24</v>
      </c>
      <c r="U54" s="51">
        <v>25</v>
      </c>
    </row>
    <row r="55" spans="2:21" x14ac:dyDescent="0.2">
      <c r="B55" s="1"/>
      <c r="C55" s="66"/>
      <c r="M55" s="99" t="s">
        <v>220</v>
      </c>
      <c r="N55" s="100">
        <v>0.50993377483443714</v>
      </c>
      <c r="O55" s="100">
        <v>0.73509933774834424</v>
      </c>
      <c r="P55" s="100">
        <v>0.76158940397351005</v>
      </c>
      <c r="Q55" s="100">
        <v>0.88741721854304645</v>
      </c>
      <c r="R55" s="100">
        <v>0.91946308724832215</v>
      </c>
      <c r="S55" s="100">
        <v>0.87074829931972786</v>
      </c>
      <c r="T55" s="100">
        <v>0.91095890410958913</v>
      </c>
      <c r="U55" s="100">
        <v>0.92307692307692302</v>
      </c>
    </row>
    <row r="56" spans="2:21" x14ac:dyDescent="0.2">
      <c r="B56" s="1"/>
      <c r="C56" s="66"/>
      <c r="M56" s="53" t="s">
        <v>199</v>
      </c>
      <c r="N56" s="56">
        <v>0.46296296296296297</v>
      </c>
      <c r="O56" s="56">
        <v>0.62962962962962965</v>
      </c>
      <c r="P56" s="56">
        <v>0.70370370370370372</v>
      </c>
      <c r="Q56" s="56">
        <v>0.87037037037037035</v>
      </c>
      <c r="R56" s="56">
        <v>0.92452830188679247</v>
      </c>
      <c r="S56" s="56">
        <v>0.80769230769230771</v>
      </c>
      <c r="T56" s="56">
        <v>0.90384615384615385</v>
      </c>
      <c r="U56" s="56">
        <v>0.96153846153846156</v>
      </c>
    </row>
    <row r="57" spans="2:21" x14ac:dyDescent="0.2">
      <c r="B57" s="1"/>
      <c r="C57" s="66"/>
    </row>
    <row r="58" spans="2:21" x14ac:dyDescent="0.2">
      <c r="B58" s="1"/>
      <c r="C58" s="66"/>
      <c r="M58" s="62" t="s">
        <v>165</v>
      </c>
      <c r="N58" s="66" t="s">
        <v>218</v>
      </c>
    </row>
    <row r="59" spans="2:21" x14ac:dyDescent="0.2">
      <c r="B59" s="1"/>
      <c r="C59" s="66"/>
      <c r="M59" s="1"/>
      <c r="N59" s="66" t="s">
        <v>219</v>
      </c>
    </row>
    <row r="60" spans="2:21" x14ac:dyDescent="0.2">
      <c r="B60" s="1"/>
      <c r="C60" s="66"/>
    </row>
    <row r="61" spans="2:21" x14ac:dyDescent="0.2">
      <c r="B61" s="1"/>
      <c r="C61" s="66"/>
    </row>
    <row r="62" spans="2:21" ht="18.75" x14ac:dyDescent="0.3">
      <c r="B62" s="132" t="s">
        <v>191</v>
      </c>
      <c r="C62" s="133"/>
      <c r="D62" s="133"/>
      <c r="E62" s="133"/>
      <c r="F62" s="133"/>
      <c r="G62" s="133"/>
      <c r="H62" s="133"/>
      <c r="I62" s="133"/>
      <c r="J62" s="134"/>
      <c r="M62" s="132" t="s">
        <v>196</v>
      </c>
      <c r="N62" s="133"/>
      <c r="O62" s="133"/>
      <c r="P62" s="133"/>
      <c r="Q62" s="133"/>
      <c r="R62" s="133"/>
      <c r="S62" s="133"/>
      <c r="T62" s="133"/>
      <c r="U62" s="134"/>
    </row>
    <row r="63" spans="2:21" x14ac:dyDescent="0.2">
      <c r="M63" s="61"/>
      <c r="N63" s="61"/>
      <c r="O63" s="61"/>
      <c r="P63" s="61"/>
      <c r="Q63" s="61"/>
      <c r="R63" s="61"/>
      <c r="S63" s="61"/>
      <c r="T63" s="61"/>
    </row>
    <row r="64" spans="2:21" x14ac:dyDescent="0.2">
      <c r="B64" s="52"/>
      <c r="C64" s="51">
        <v>18</v>
      </c>
      <c r="D64" s="51">
        <v>19</v>
      </c>
      <c r="E64" s="51">
        <v>20</v>
      </c>
      <c r="F64" s="51">
        <v>21</v>
      </c>
      <c r="G64" s="51">
        <v>22</v>
      </c>
      <c r="H64" s="51">
        <v>23</v>
      </c>
      <c r="I64" s="51">
        <v>24</v>
      </c>
      <c r="J64" s="51">
        <v>25</v>
      </c>
      <c r="M64" s="98" t="s">
        <v>155</v>
      </c>
      <c r="N64" s="51">
        <v>18</v>
      </c>
      <c r="O64" s="51">
        <v>19</v>
      </c>
      <c r="P64" s="51">
        <v>20</v>
      </c>
      <c r="Q64" s="51">
        <v>21</v>
      </c>
      <c r="R64" s="51">
        <v>22</v>
      </c>
      <c r="S64" s="51">
        <v>23</v>
      </c>
      <c r="T64" s="51">
        <v>24</v>
      </c>
      <c r="U64" s="51">
        <v>25</v>
      </c>
    </row>
    <row r="65" spans="2:21" x14ac:dyDescent="0.2">
      <c r="B65" s="53" t="s">
        <v>155</v>
      </c>
      <c r="C65" s="56">
        <v>0</v>
      </c>
      <c r="D65" s="56">
        <v>0.1875</v>
      </c>
      <c r="E65" s="56">
        <v>0.5</v>
      </c>
      <c r="F65" s="56">
        <v>0.5625</v>
      </c>
      <c r="G65" s="56">
        <v>0.78125</v>
      </c>
      <c r="H65" s="56">
        <v>0.875</v>
      </c>
      <c r="I65" s="56">
        <v>0.90625</v>
      </c>
      <c r="J65" s="56">
        <v>0.90322580645161288</v>
      </c>
      <c r="M65" s="99" t="s">
        <v>221</v>
      </c>
      <c r="N65" s="100">
        <v>0.11023622047244094</v>
      </c>
      <c r="O65" s="100">
        <v>0.29921259842519687</v>
      </c>
      <c r="P65" s="100">
        <v>0.47244094488188976</v>
      </c>
      <c r="Q65" s="100">
        <v>0.59055118110236215</v>
      </c>
      <c r="R65" s="100">
        <v>0.74803149606299213</v>
      </c>
      <c r="S65" s="100">
        <v>0.82677165354330706</v>
      </c>
      <c r="T65" s="100">
        <v>0.85039370078740162</v>
      </c>
      <c r="U65" s="100">
        <v>0.87096774193548387</v>
      </c>
    </row>
    <row r="66" spans="2:21" x14ac:dyDescent="0.2">
      <c r="B66" s="53" t="s">
        <v>147</v>
      </c>
      <c r="C66" s="56">
        <v>0.59375</v>
      </c>
      <c r="D66" s="56">
        <v>0.625</v>
      </c>
      <c r="E66" s="56">
        <v>0.28125</v>
      </c>
      <c r="F66" s="56">
        <v>0.21875</v>
      </c>
      <c r="G66" s="56">
        <v>6.25E-2</v>
      </c>
      <c r="H66" s="56"/>
      <c r="I66" s="56"/>
      <c r="J66" s="56"/>
      <c r="M66" s="53" t="s">
        <v>200</v>
      </c>
      <c r="N66" s="56">
        <v>0</v>
      </c>
      <c r="O66" s="56">
        <v>0.1875</v>
      </c>
      <c r="P66" s="56">
        <v>0.5</v>
      </c>
      <c r="Q66" s="56">
        <v>0.5625</v>
      </c>
      <c r="R66" s="56">
        <v>0.78125</v>
      </c>
      <c r="S66" s="56">
        <v>0.875</v>
      </c>
      <c r="T66" s="56">
        <v>0.90625</v>
      </c>
      <c r="U66" s="56">
        <v>0.90322580645161288</v>
      </c>
    </row>
    <row r="67" spans="2:21" x14ac:dyDescent="0.2">
      <c r="B67" s="64" t="s">
        <v>163</v>
      </c>
      <c r="C67" s="63">
        <v>0.59375</v>
      </c>
      <c r="D67" s="63">
        <v>0.8125</v>
      </c>
      <c r="E67" s="63">
        <v>0.78125</v>
      </c>
      <c r="F67" s="63">
        <v>0.78125</v>
      </c>
      <c r="G67" s="63">
        <v>0.84375</v>
      </c>
      <c r="H67" s="63">
        <v>0.875</v>
      </c>
      <c r="I67" s="63">
        <v>0.90625</v>
      </c>
      <c r="J67" s="63">
        <v>0.90322580645161288</v>
      </c>
    </row>
    <row r="68" spans="2:21" x14ac:dyDescent="0.2">
      <c r="B68" s="53" t="s">
        <v>146</v>
      </c>
      <c r="C68" s="56">
        <v>3.125E-2</v>
      </c>
      <c r="D68" s="56">
        <v>6.25E-2</v>
      </c>
      <c r="E68" s="56">
        <v>0</v>
      </c>
      <c r="F68" s="56">
        <v>9.375E-2</v>
      </c>
      <c r="G68" s="56">
        <v>9.375E-2</v>
      </c>
      <c r="H68" s="56">
        <v>6.25E-2</v>
      </c>
      <c r="I68" s="56">
        <v>3.125E-2</v>
      </c>
      <c r="J68" s="56"/>
      <c r="M68" s="98" t="s">
        <v>147</v>
      </c>
      <c r="N68" s="51">
        <v>18</v>
      </c>
      <c r="O68" s="51">
        <v>19</v>
      </c>
      <c r="P68" s="51">
        <v>20</v>
      </c>
      <c r="Q68" s="51">
        <v>21</v>
      </c>
      <c r="R68" s="51">
        <v>22</v>
      </c>
      <c r="S68" s="51">
        <v>23</v>
      </c>
      <c r="T68" s="51">
        <v>24</v>
      </c>
      <c r="U68" s="51">
        <v>25</v>
      </c>
    </row>
    <row r="69" spans="2:21" x14ac:dyDescent="0.2">
      <c r="B69" s="53" t="s">
        <v>145</v>
      </c>
      <c r="C69" s="56">
        <v>0</v>
      </c>
      <c r="D69" s="56">
        <v>3.125E-2</v>
      </c>
      <c r="E69" s="56">
        <v>0.125</v>
      </c>
      <c r="F69" s="56">
        <v>0</v>
      </c>
      <c r="G69" s="56">
        <v>0</v>
      </c>
      <c r="H69" s="56"/>
      <c r="I69" s="56"/>
      <c r="J69" s="56">
        <v>3.2258064516129031E-2</v>
      </c>
      <c r="M69" s="99" t="s">
        <v>221</v>
      </c>
      <c r="N69" s="100">
        <v>0.41732283464566927</v>
      </c>
      <c r="O69" s="100">
        <v>0.40944881889763779</v>
      </c>
      <c r="P69" s="100">
        <v>0.28346456692913385</v>
      </c>
      <c r="Q69" s="100">
        <v>0.22047244094488189</v>
      </c>
      <c r="R69" s="100">
        <v>7.0866141732283464E-2</v>
      </c>
      <c r="S69" s="100"/>
      <c r="T69" s="100"/>
      <c r="U69" s="100"/>
    </row>
    <row r="70" spans="2:21" x14ac:dyDescent="0.2">
      <c r="B70" s="64" t="s">
        <v>164</v>
      </c>
      <c r="C70" s="63">
        <v>0.625</v>
      </c>
      <c r="D70" s="63">
        <v>0.90625</v>
      </c>
      <c r="E70" s="63">
        <v>0.90625</v>
      </c>
      <c r="F70" s="63">
        <v>0.875</v>
      </c>
      <c r="G70" s="63">
        <v>0.9375</v>
      </c>
      <c r="H70" s="63">
        <v>0.9375</v>
      </c>
      <c r="I70" s="63">
        <v>0.9375</v>
      </c>
      <c r="J70" s="63">
        <v>0.93548387096774188</v>
      </c>
      <c r="M70" s="53" t="s">
        <v>200</v>
      </c>
      <c r="N70" s="56">
        <v>0.59375</v>
      </c>
      <c r="O70" s="56">
        <v>0.625</v>
      </c>
      <c r="P70" s="56">
        <v>0.28125</v>
      </c>
      <c r="Q70" s="56">
        <v>0.21875</v>
      </c>
      <c r="R70" s="56">
        <v>6.25E-2</v>
      </c>
      <c r="S70" s="56"/>
      <c r="T70" s="56"/>
      <c r="U70" s="56"/>
    </row>
    <row r="71" spans="2:21" x14ac:dyDescent="0.2">
      <c r="B71" s="53" t="s">
        <v>160</v>
      </c>
      <c r="C71" s="56">
        <v>0.375</v>
      </c>
      <c r="D71" s="56">
        <v>9.375E-2</v>
      </c>
      <c r="E71" s="56">
        <v>9.375E-2</v>
      </c>
      <c r="F71" s="56">
        <v>0.125</v>
      </c>
      <c r="G71" s="56">
        <v>6.25E-2</v>
      </c>
      <c r="H71" s="56">
        <v>6.25E-2</v>
      </c>
      <c r="I71" s="56">
        <v>6.25E-2</v>
      </c>
      <c r="J71" s="56">
        <v>6.4516129032258063E-2</v>
      </c>
    </row>
    <row r="72" spans="2:21" x14ac:dyDescent="0.2">
      <c r="M72" s="74" t="s">
        <v>163</v>
      </c>
      <c r="N72" s="51">
        <v>18</v>
      </c>
      <c r="O72" s="51">
        <v>19</v>
      </c>
      <c r="P72" s="51">
        <v>20</v>
      </c>
      <c r="Q72" s="51">
        <v>21</v>
      </c>
      <c r="R72" s="51">
        <v>22</v>
      </c>
      <c r="S72" s="51">
        <v>23</v>
      </c>
      <c r="T72" s="51">
        <v>24</v>
      </c>
      <c r="U72" s="51">
        <v>25</v>
      </c>
    </row>
    <row r="73" spans="2:21" x14ac:dyDescent="0.2">
      <c r="B73" s="62" t="s">
        <v>162</v>
      </c>
      <c r="C73" s="66" t="s">
        <v>223</v>
      </c>
      <c r="M73" s="99" t="s">
        <v>221</v>
      </c>
      <c r="N73" s="100">
        <v>0.52755905511811019</v>
      </c>
      <c r="O73" s="100">
        <v>0.70866141732283472</v>
      </c>
      <c r="P73" s="100">
        <v>0.75590551181102361</v>
      </c>
      <c r="Q73" s="100">
        <v>0.81102362204724399</v>
      </c>
      <c r="R73" s="100">
        <v>0.81889763779527558</v>
      </c>
      <c r="S73" s="100">
        <v>0.82677165354330706</v>
      </c>
      <c r="T73" s="100">
        <v>0.85039370078740162</v>
      </c>
      <c r="U73" s="100">
        <v>0.87096774193548387</v>
      </c>
    </row>
    <row r="74" spans="2:21" x14ac:dyDescent="0.2">
      <c r="B74" s="1"/>
      <c r="C74" s="66" t="s">
        <v>174</v>
      </c>
      <c r="M74" s="53" t="s">
        <v>200</v>
      </c>
      <c r="N74" s="56">
        <v>0.59375</v>
      </c>
      <c r="O74" s="56">
        <v>0.8125</v>
      </c>
      <c r="P74" s="56">
        <v>0.78125</v>
      </c>
      <c r="Q74" s="56">
        <v>0.78125</v>
      </c>
      <c r="R74" s="56">
        <v>0.84375</v>
      </c>
      <c r="S74" s="56">
        <v>0.875</v>
      </c>
      <c r="T74" s="56">
        <v>0.90625</v>
      </c>
      <c r="U74" s="56">
        <v>0.90322580645161288</v>
      </c>
    </row>
    <row r="75" spans="2:21" x14ac:dyDescent="0.2">
      <c r="M75" s="67"/>
      <c r="N75" s="61"/>
      <c r="O75" s="61"/>
      <c r="P75" s="61"/>
      <c r="Q75" s="61"/>
      <c r="R75" s="61"/>
      <c r="S75" s="61"/>
      <c r="T75" s="61"/>
      <c r="U75" s="61"/>
    </row>
    <row r="76" spans="2:21" x14ac:dyDescent="0.2">
      <c r="M76" s="74" t="s">
        <v>164</v>
      </c>
      <c r="N76" s="51">
        <v>18</v>
      </c>
      <c r="O76" s="51">
        <v>19</v>
      </c>
      <c r="P76" s="51">
        <v>20</v>
      </c>
      <c r="Q76" s="51">
        <v>21</v>
      </c>
      <c r="R76" s="51">
        <v>22</v>
      </c>
      <c r="S76" s="51">
        <v>23</v>
      </c>
      <c r="T76" s="51">
        <v>24</v>
      </c>
      <c r="U76" s="51">
        <v>25</v>
      </c>
    </row>
    <row r="77" spans="2:21" x14ac:dyDescent="0.2">
      <c r="M77" s="99" t="s">
        <v>221</v>
      </c>
      <c r="N77" s="100">
        <v>0.60629921259842512</v>
      </c>
      <c r="O77" s="100">
        <v>0.88188976377952766</v>
      </c>
      <c r="P77" s="100">
        <v>0.85826771653543299</v>
      </c>
      <c r="Q77" s="100">
        <v>0.87401574803149584</v>
      </c>
      <c r="R77" s="100">
        <v>0.91338582677165359</v>
      </c>
      <c r="S77" s="100">
        <v>0.88188976377952755</v>
      </c>
      <c r="T77" s="100">
        <v>0.87401574803149606</v>
      </c>
      <c r="U77" s="100">
        <v>0.88709677419354838</v>
      </c>
    </row>
    <row r="78" spans="2:21" x14ac:dyDescent="0.2">
      <c r="M78" s="53" t="s">
        <v>200</v>
      </c>
      <c r="N78" s="56">
        <v>0.625</v>
      </c>
      <c r="O78" s="56">
        <v>0.90625</v>
      </c>
      <c r="P78" s="56">
        <v>0.90625</v>
      </c>
      <c r="Q78" s="56">
        <v>0.875</v>
      </c>
      <c r="R78" s="56">
        <v>0.9375</v>
      </c>
      <c r="S78" s="56">
        <v>0.9375</v>
      </c>
      <c r="T78" s="56">
        <v>0.9375</v>
      </c>
      <c r="U78" s="56">
        <v>0.93548387096774188</v>
      </c>
    </row>
    <row r="80" spans="2:21" x14ac:dyDescent="0.2">
      <c r="N80" s="66" t="s">
        <v>224</v>
      </c>
    </row>
    <row r="81" spans="14:14" x14ac:dyDescent="0.2">
      <c r="N81" s="66" t="s">
        <v>222</v>
      </c>
    </row>
  </sheetData>
  <mergeCells count="10">
    <mergeCell ref="B62:J62"/>
    <mergeCell ref="M19:U19"/>
    <mergeCell ref="M40:U40"/>
    <mergeCell ref="M62:U62"/>
    <mergeCell ref="M5:U5"/>
    <mergeCell ref="W5:AE5"/>
    <mergeCell ref="B3:V3"/>
    <mergeCell ref="B5:J5"/>
    <mergeCell ref="B19:J19"/>
    <mergeCell ref="B40:J40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9440C3-594F-448A-BC88-CE216680FB70}">
  <dimension ref="A3:AD68"/>
  <sheetViews>
    <sheetView workbookViewId="0">
      <selection activeCell="X10" sqref="X10"/>
    </sheetView>
  </sheetViews>
  <sheetFormatPr defaultRowHeight="15.75" x14ac:dyDescent="0.25"/>
  <cols>
    <col min="1" max="1" width="6.7109375" style="103" customWidth="1"/>
    <col min="2" max="2" width="6.7109375" style="59" customWidth="1"/>
    <col min="3" max="10" width="6.7109375" customWidth="1"/>
    <col min="13" max="20" width="5.7109375" customWidth="1"/>
    <col min="23" max="30" width="7.28515625" customWidth="1"/>
  </cols>
  <sheetData>
    <row r="3" spans="1:30" s="97" customFormat="1" x14ac:dyDescent="0.25">
      <c r="A3" s="103"/>
      <c r="B3" s="104"/>
      <c r="C3" s="101">
        <v>18</v>
      </c>
      <c r="D3" s="101">
        <v>19</v>
      </c>
      <c r="E3" s="101">
        <v>20</v>
      </c>
      <c r="F3" s="101">
        <v>21</v>
      </c>
      <c r="G3" s="101">
        <v>22</v>
      </c>
      <c r="H3" s="101">
        <v>23</v>
      </c>
      <c r="I3" s="101">
        <v>24</v>
      </c>
      <c r="J3" s="101">
        <v>25</v>
      </c>
      <c r="L3" s="52"/>
      <c r="M3" s="51">
        <v>18</v>
      </c>
      <c r="N3" s="51">
        <v>19</v>
      </c>
      <c r="O3" s="51">
        <v>20</v>
      </c>
      <c r="P3" s="51">
        <v>21</v>
      </c>
      <c r="Q3" s="51">
        <v>22</v>
      </c>
      <c r="R3" s="51">
        <v>23</v>
      </c>
      <c r="S3" s="51">
        <v>24</v>
      </c>
      <c r="T3" s="51">
        <v>25</v>
      </c>
      <c r="V3" s="52"/>
      <c r="W3" s="51">
        <v>18</v>
      </c>
      <c r="X3" s="51">
        <v>19</v>
      </c>
      <c r="Y3" s="51">
        <v>20</v>
      </c>
      <c r="Z3" s="51">
        <v>21</v>
      </c>
      <c r="AA3" s="51">
        <v>22</v>
      </c>
      <c r="AB3" s="51">
        <v>23</v>
      </c>
      <c r="AC3" s="51">
        <v>24</v>
      </c>
      <c r="AD3" s="51">
        <v>25</v>
      </c>
    </row>
    <row r="4" spans="1:30" x14ac:dyDescent="0.25">
      <c r="A4" s="103" t="s">
        <v>10</v>
      </c>
      <c r="B4" s="59">
        <v>1</v>
      </c>
      <c r="C4" s="31" t="s">
        <v>134</v>
      </c>
      <c r="D4" s="31" t="s">
        <v>159</v>
      </c>
      <c r="E4" s="31" t="s">
        <v>159</v>
      </c>
      <c r="F4" s="31" t="s">
        <v>131</v>
      </c>
      <c r="G4" s="31" t="s">
        <v>131</v>
      </c>
      <c r="H4" s="31" t="s">
        <v>157</v>
      </c>
      <c r="I4" s="31" t="s">
        <v>131</v>
      </c>
      <c r="J4" s="31" t="s">
        <v>131</v>
      </c>
      <c r="L4" s="53" t="s">
        <v>155</v>
      </c>
      <c r="M4" s="58">
        <v>1</v>
      </c>
      <c r="N4" s="58">
        <v>2</v>
      </c>
      <c r="O4" s="58">
        <v>2</v>
      </c>
      <c r="P4" s="58">
        <v>2</v>
      </c>
      <c r="Q4" s="58">
        <v>2</v>
      </c>
      <c r="R4" s="58">
        <v>4</v>
      </c>
      <c r="S4" s="58">
        <v>6</v>
      </c>
      <c r="T4" s="58">
        <v>7</v>
      </c>
      <c r="V4" s="53" t="s">
        <v>155</v>
      </c>
      <c r="W4" s="56">
        <f>M4/M$11</f>
        <v>0.14285714285714285</v>
      </c>
      <c r="X4" s="56">
        <f t="shared" ref="X4:AD10" si="0">N4/N$11</f>
        <v>0.2857142857142857</v>
      </c>
      <c r="Y4" s="56">
        <f t="shared" si="0"/>
        <v>0.2857142857142857</v>
      </c>
      <c r="Z4" s="56">
        <f t="shared" si="0"/>
        <v>0.2857142857142857</v>
      </c>
      <c r="AA4" s="56">
        <f t="shared" si="0"/>
        <v>0.2857142857142857</v>
      </c>
      <c r="AB4" s="56">
        <f t="shared" si="0"/>
        <v>0.5714285714285714</v>
      </c>
      <c r="AC4" s="56">
        <f t="shared" si="0"/>
        <v>0.8571428571428571</v>
      </c>
      <c r="AD4" s="56">
        <f t="shared" si="0"/>
        <v>1</v>
      </c>
    </row>
    <row r="5" spans="1:30" x14ac:dyDescent="0.25">
      <c r="B5" s="59">
        <v>2</v>
      </c>
      <c r="C5" s="31" t="s">
        <v>158</v>
      </c>
      <c r="D5" s="31" t="s">
        <v>158</v>
      </c>
      <c r="E5" s="31" t="s">
        <v>131</v>
      </c>
      <c r="F5" s="31" t="s">
        <v>131</v>
      </c>
      <c r="G5" s="31" t="s">
        <v>131</v>
      </c>
      <c r="H5" s="31" t="s">
        <v>131</v>
      </c>
      <c r="I5" s="31" t="s">
        <v>159</v>
      </c>
      <c r="J5" s="31" t="s">
        <v>157</v>
      </c>
      <c r="L5" s="53" t="s">
        <v>147</v>
      </c>
      <c r="M5" s="58">
        <v>1</v>
      </c>
      <c r="N5" s="58"/>
      <c r="O5" s="58"/>
      <c r="P5" s="58">
        <v>1</v>
      </c>
      <c r="Q5" s="58">
        <v>1</v>
      </c>
      <c r="R5" s="58"/>
      <c r="S5" s="58"/>
      <c r="T5" s="58"/>
      <c r="V5" s="53" t="s">
        <v>147</v>
      </c>
      <c r="W5" s="56">
        <f t="shared" ref="W5:W10" si="1">M5/M$11</f>
        <v>0.14285714285714285</v>
      </c>
      <c r="X5" s="56">
        <f t="shared" si="0"/>
        <v>0</v>
      </c>
      <c r="Y5" s="56">
        <f t="shared" si="0"/>
        <v>0</v>
      </c>
      <c r="Z5" s="56">
        <f t="shared" si="0"/>
        <v>0.14285714285714285</v>
      </c>
      <c r="AA5" s="56">
        <f t="shared" si="0"/>
        <v>0.14285714285714285</v>
      </c>
      <c r="AB5" s="56"/>
      <c r="AC5" s="56"/>
      <c r="AD5" s="56"/>
    </row>
    <row r="6" spans="1:30" x14ac:dyDescent="0.25">
      <c r="B6" s="59">
        <v>3</v>
      </c>
      <c r="C6" s="31"/>
      <c r="D6" s="31"/>
      <c r="E6" s="31"/>
      <c r="F6" s="31" t="s">
        <v>137</v>
      </c>
      <c r="G6" s="31" t="s">
        <v>141</v>
      </c>
      <c r="H6" s="31" t="s">
        <v>158</v>
      </c>
      <c r="I6" s="31" t="s">
        <v>158</v>
      </c>
      <c r="J6" s="31" t="s">
        <v>157</v>
      </c>
      <c r="L6" s="64" t="s">
        <v>163</v>
      </c>
      <c r="M6" s="65">
        <f>SUM(M4:M5)</f>
        <v>2</v>
      </c>
      <c r="N6" s="65">
        <f t="shared" ref="N6:T6" si="2">SUM(N4:N5)</f>
        <v>2</v>
      </c>
      <c r="O6" s="65">
        <f t="shared" si="2"/>
        <v>2</v>
      </c>
      <c r="P6" s="65">
        <f t="shared" si="2"/>
        <v>3</v>
      </c>
      <c r="Q6" s="65">
        <f t="shared" si="2"/>
        <v>3</v>
      </c>
      <c r="R6" s="65">
        <f t="shared" si="2"/>
        <v>4</v>
      </c>
      <c r="S6" s="65">
        <f t="shared" si="2"/>
        <v>6</v>
      </c>
      <c r="T6" s="65">
        <f t="shared" si="2"/>
        <v>7</v>
      </c>
      <c r="V6" s="64" t="s">
        <v>163</v>
      </c>
      <c r="W6" s="102">
        <f t="shared" si="1"/>
        <v>0.2857142857142857</v>
      </c>
      <c r="X6" s="102">
        <f t="shared" si="0"/>
        <v>0.2857142857142857</v>
      </c>
      <c r="Y6" s="102">
        <f t="shared" si="0"/>
        <v>0.2857142857142857</v>
      </c>
      <c r="Z6" s="102">
        <f t="shared" si="0"/>
        <v>0.42857142857142855</v>
      </c>
      <c r="AA6" s="102">
        <f t="shared" si="0"/>
        <v>0.42857142857142855</v>
      </c>
      <c r="AB6" s="102">
        <f t="shared" si="0"/>
        <v>0.5714285714285714</v>
      </c>
      <c r="AC6" s="102">
        <f t="shared" si="0"/>
        <v>0.8571428571428571</v>
      </c>
      <c r="AD6" s="102">
        <f t="shared" si="0"/>
        <v>1</v>
      </c>
    </row>
    <row r="7" spans="1:30" x14ac:dyDescent="0.25">
      <c r="B7" s="59">
        <v>4</v>
      </c>
      <c r="C7" s="31"/>
      <c r="D7" s="31" t="s">
        <v>138</v>
      </c>
      <c r="E7" s="31" t="s">
        <v>137</v>
      </c>
      <c r="F7" s="31" t="s">
        <v>134</v>
      </c>
      <c r="G7" s="31" t="s">
        <v>130</v>
      </c>
      <c r="H7" s="31" t="s">
        <v>159</v>
      </c>
      <c r="I7" s="31" t="s">
        <v>159</v>
      </c>
      <c r="J7" s="31" t="s">
        <v>159</v>
      </c>
      <c r="L7" s="53" t="s">
        <v>146</v>
      </c>
      <c r="M7" s="58"/>
      <c r="N7" s="58">
        <v>1</v>
      </c>
      <c r="O7" s="58"/>
      <c r="P7" s="58"/>
      <c r="Q7" s="58">
        <v>2</v>
      </c>
      <c r="R7" s="58">
        <v>1</v>
      </c>
      <c r="S7" s="58">
        <v>1</v>
      </c>
      <c r="T7" s="58"/>
      <c r="V7" s="53" t="s">
        <v>146</v>
      </c>
      <c r="W7" s="56">
        <f t="shared" si="1"/>
        <v>0</v>
      </c>
      <c r="X7" s="56">
        <f t="shared" si="0"/>
        <v>0.14285714285714285</v>
      </c>
      <c r="Y7" s="56">
        <f t="shared" si="0"/>
        <v>0</v>
      </c>
      <c r="Z7" s="56">
        <f t="shared" si="0"/>
        <v>0</v>
      </c>
      <c r="AA7" s="56">
        <f t="shared" si="0"/>
        <v>0.2857142857142857</v>
      </c>
      <c r="AB7" s="56">
        <f t="shared" si="0"/>
        <v>0.14285714285714285</v>
      </c>
      <c r="AC7" s="56">
        <f t="shared" si="0"/>
        <v>0.14285714285714285</v>
      </c>
      <c r="AD7" s="56">
        <f t="shared" si="0"/>
        <v>0</v>
      </c>
    </row>
    <row r="8" spans="1:30" x14ac:dyDescent="0.25">
      <c r="B8" s="59">
        <v>5</v>
      </c>
      <c r="C8" s="31"/>
      <c r="D8" s="31"/>
      <c r="E8" s="31"/>
      <c r="F8" s="31"/>
      <c r="G8" s="31"/>
      <c r="H8" s="31"/>
      <c r="I8" s="31" t="s">
        <v>133</v>
      </c>
      <c r="J8" s="31" t="s">
        <v>159</v>
      </c>
      <c r="L8" s="53" t="s">
        <v>145</v>
      </c>
      <c r="M8" s="58"/>
      <c r="N8" s="58"/>
      <c r="O8" s="58">
        <v>1</v>
      </c>
      <c r="P8" s="58">
        <v>1</v>
      </c>
      <c r="Q8" s="58"/>
      <c r="R8" s="58"/>
      <c r="S8" s="58"/>
      <c r="T8" s="58"/>
      <c r="V8" s="53" t="s">
        <v>145</v>
      </c>
      <c r="W8" s="56">
        <f t="shared" si="1"/>
        <v>0</v>
      </c>
      <c r="X8" s="56">
        <f t="shared" si="0"/>
        <v>0</v>
      </c>
      <c r="Y8" s="56">
        <f t="shared" si="0"/>
        <v>0.14285714285714285</v>
      </c>
      <c r="Z8" s="56">
        <f t="shared" si="0"/>
        <v>0.14285714285714285</v>
      </c>
      <c r="AA8" s="56">
        <f t="shared" si="0"/>
        <v>0</v>
      </c>
      <c r="AB8" s="56">
        <f t="shared" si="0"/>
        <v>0</v>
      </c>
      <c r="AC8" s="56">
        <f t="shared" si="0"/>
        <v>0</v>
      </c>
      <c r="AD8" s="56">
        <f t="shared" si="0"/>
        <v>0</v>
      </c>
    </row>
    <row r="9" spans="1:30" x14ac:dyDescent="0.25">
      <c r="B9" s="59">
        <v>6</v>
      </c>
      <c r="C9" s="31"/>
      <c r="D9" s="31"/>
      <c r="E9" s="31"/>
      <c r="F9" s="31"/>
      <c r="G9" s="31" t="s">
        <v>141</v>
      </c>
      <c r="H9" s="31" t="s">
        <v>133</v>
      </c>
      <c r="I9" s="31" t="s">
        <v>157</v>
      </c>
      <c r="J9" s="31" t="s">
        <v>131</v>
      </c>
      <c r="L9" s="64" t="s">
        <v>164</v>
      </c>
      <c r="M9" s="65">
        <f>SUM(M6:M8)</f>
        <v>2</v>
      </c>
      <c r="N9" s="65">
        <f t="shared" ref="N9:T9" si="3">SUM(N6:N8)</f>
        <v>3</v>
      </c>
      <c r="O9" s="65">
        <f t="shared" si="3"/>
        <v>3</v>
      </c>
      <c r="P9" s="65">
        <f t="shared" si="3"/>
        <v>4</v>
      </c>
      <c r="Q9" s="65">
        <f t="shared" si="3"/>
        <v>5</v>
      </c>
      <c r="R9" s="65">
        <f t="shared" si="3"/>
        <v>5</v>
      </c>
      <c r="S9" s="65">
        <f t="shared" si="3"/>
        <v>7</v>
      </c>
      <c r="T9" s="65">
        <f t="shared" si="3"/>
        <v>7</v>
      </c>
      <c r="V9" s="64" t="s">
        <v>164</v>
      </c>
      <c r="W9" s="102">
        <f t="shared" si="1"/>
        <v>0.2857142857142857</v>
      </c>
      <c r="X9" s="102">
        <f t="shared" si="0"/>
        <v>0.42857142857142855</v>
      </c>
      <c r="Y9" s="102">
        <f t="shared" si="0"/>
        <v>0.42857142857142855</v>
      </c>
      <c r="Z9" s="102">
        <f t="shared" si="0"/>
        <v>0.5714285714285714</v>
      </c>
      <c r="AA9" s="102">
        <f t="shared" si="0"/>
        <v>0.7142857142857143</v>
      </c>
      <c r="AB9" s="102">
        <f t="shared" si="0"/>
        <v>0.7142857142857143</v>
      </c>
      <c r="AC9" s="102">
        <f t="shared" si="0"/>
        <v>1</v>
      </c>
      <c r="AD9" s="102">
        <f t="shared" si="0"/>
        <v>1</v>
      </c>
    </row>
    <row r="10" spans="1:30" x14ac:dyDescent="0.25">
      <c r="B10" s="59">
        <v>7</v>
      </c>
      <c r="C10" s="31"/>
      <c r="D10" s="31"/>
      <c r="E10" s="31"/>
      <c r="F10" s="31"/>
      <c r="G10" s="31"/>
      <c r="H10" s="31"/>
      <c r="I10" s="31" t="s">
        <v>159</v>
      </c>
      <c r="J10" s="31" t="s">
        <v>158</v>
      </c>
      <c r="L10" s="53" t="s">
        <v>160</v>
      </c>
      <c r="M10" s="58">
        <v>5</v>
      </c>
      <c r="N10" s="58">
        <v>4</v>
      </c>
      <c r="O10" s="58">
        <v>4</v>
      </c>
      <c r="P10" s="58">
        <v>3</v>
      </c>
      <c r="Q10" s="58">
        <v>2</v>
      </c>
      <c r="R10" s="58">
        <v>2</v>
      </c>
      <c r="S10" s="58"/>
      <c r="T10" s="58"/>
      <c r="V10" s="53" t="s">
        <v>160</v>
      </c>
      <c r="W10" s="56">
        <f t="shared" si="1"/>
        <v>0.7142857142857143</v>
      </c>
      <c r="X10" s="56">
        <f t="shared" si="0"/>
        <v>0.5714285714285714</v>
      </c>
      <c r="Y10" s="56">
        <f t="shared" si="0"/>
        <v>0.5714285714285714</v>
      </c>
      <c r="Z10" s="56">
        <f t="shared" si="0"/>
        <v>0.42857142857142855</v>
      </c>
      <c r="AA10" s="56">
        <f t="shared" si="0"/>
        <v>0.2857142857142857</v>
      </c>
      <c r="AB10" s="56">
        <f t="shared" si="0"/>
        <v>0.2857142857142857</v>
      </c>
      <c r="AC10" s="56">
        <f t="shared" si="0"/>
        <v>0</v>
      </c>
      <c r="AD10" s="56">
        <f t="shared" si="0"/>
        <v>0</v>
      </c>
    </row>
    <row r="11" spans="1:30" x14ac:dyDescent="0.25">
      <c r="C11" s="1"/>
      <c r="D11" s="1"/>
      <c r="E11" s="1"/>
      <c r="F11" s="1"/>
      <c r="G11" s="1"/>
      <c r="H11" s="1"/>
      <c r="I11" s="1"/>
      <c r="J11" s="1"/>
      <c r="L11" s="52"/>
      <c r="M11" s="58">
        <f>SUM(M9:M10)</f>
        <v>7</v>
      </c>
      <c r="N11" s="58">
        <f t="shared" ref="N11:T11" si="4">SUM(N9:N10)</f>
        <v>7</v>
      </c>
      <c r="O11" s="58">
        <f t="shared" si="4"/>
        <v>7</v>
      </c>
      <c r="P11" s="58">
        <f t="shared" si="4"/>
        <v>7</v>
      </c>
      <c r="Q11" s="58">
        <f t="shared" si="4"/>
        <v>7</v>
      </c>
      <c r="R11" s="58">
        <f t="shared" si="4"/>
        <v>7</v>
      </c>
      <c r="S11" s="58">
        <f t="shared" si="4"/>
        <v>7</v>
      </c>
      <c r="T11" s="58">
        <f t="shared" si="4"/>
        <v>7</v>
      </c>
      <c r="V11" s="52"/>
      <c r="W11" s="56">
        <f>SUM(W9:W10)</f>
        <v>1</v>
      </c>
      <c r="X11" s="56">
        <f t="shared" ref="X11:AD11" si="5">SUM(X9:X10)</f>
        <v>1</v>
      </c>
      <c r="Y11" s="56">
        <f t="shared" si="5"/>
        <v>1</v>
      </c>
      <c r="Z11" s="56">
        <f t="shared" si="5"/>
        <v>1</v>
      </c>
      <c r="AA11" s="56">
        <f t="shared" si="5"/>
        <v>1</v>
      </c>
      <c r="AB11" s="56">
        <f t="shared" si="5"/>
        <v>1</v>
      </c>
      <c r="AC11" s="56">
        <f t="shared" si="5"/>
        <v>1</v>
      </c>
      <c r="AD11" s="56">
        <f t="shared" si="5"/>
        <v>1</v>
      </c>
    </row>
    <row r="12" spans="1:30" x14ac:dyDescent="0.25">
      <c r="C12" s="1"/>
      <c r="D12" s="1"/>
      <c r="E12" s="1"/>
      <c r="F12" s="1"/>
      <c r="G12" s="1"/>
      <c r="H12" s="1"/>
      <c r="I12" s="1"/>
      <c r="J12" s="1"/>
      <c r="L12" s="52"/>
      <c r="M12" s="32"/>
      <c r="N12" s="32"/>
      <c r="O12" s="32"/>
      <c r="P12" s="32"/>
      <c r="Q12" s="32"/>
      <c r="R12" s="32"/>
      <c r="S12" s="32"/>
      <c r="T12" s="32"/>
      <c r="V12" s="52"/>
      <c r="W12" s="61"/>
      <c r="X12" s="61"/>
      <c r="Y12" s="61"/>
      <c r="Z12" s="61"/>
      <c r="AA12" s="61"/>
      <c r="AB12" s="61"/>
      <c r="AC12" s="61"/>
      <c r="AD12" s="61"/>
    </row>
    <row r="13" spans="1:30" x14ac:dyDescent="0.25">
      <c r="C13" s="1"/>
      <c r="D13" s="1"/>
      <c r="E13" s="1"/>
      <c r="F13" s="1"/>
      <c r="G13" s="1"/>
      <c r="H13" s="1"/>
      <c r="I13" s="1"/>
      <c r="J13" s="1"/>
    </row>
    <row r="14" spans="1:30" x14ac:dyDescent="0.25">
      <c r="C14" s="101">
        <v>18</v>
      </c>
      <c r="D14" s="101">
        <v>19</v>
      </c>
      <c r="E14" s="101">
        <v>20</v>
      </c>
      <c r="F14" s="101">
        <v>21</v>
      </c>
      <c r="G14" s="101">
        <v>22</v>
      </c>
      <c r="H14" s="101">
        <v>23</v>
      </c>
      <c r="I14" s="101">
        <v>24</v>
      </c>
      <c r="J14" s="101">
        <v>25</v>
      </c>
      <c r="L14" s="52"/>
      <c r="M14" s="51">
        <v>18</v>
      </c>
      <c r="N14" s="51">
        <v>19</v>
      </c>
      <c r="O14" s="51">
        <v>20</v>
      </c>
      <c r="P14" s="51">
        <v>21</v>
      </c>
      <c r="Q14" s="51">
        <v>22</v>
      </c>
      <c r="R14" s="51">
        <v>23</v>
      </c>
      <c r="S14" s="51">
        <v>24</v>
      </c>
      <c r="T14" s="51">
        <v>25</v>
      </c>
      <c r="U14" s="97"/>
      <c r="V14" s="52"/>
      <c r="W14" s="51">
        <v>18</v>
      </c>
      <c r="X14" s="51">
        <v>19</v>
      </c>
      <c r="Y14" s="51">
        <v>20</v>
      </c>
      <c r="Z14" s="51">
        <v>21</v>
      </c>
      <c r="AA14" s="51">
        <v>22</v>
      </c>
      <c r="AB14" s="51">
        <v>23</v>
      </c>
      <c r="AC14" s="51">
        <v>24</v>
      </c>
      <c r="AD14" s="51">
        <v>25</v>
      </c>
    </row>
    <row r="15" spans="1:30" x14ac:dyDescent="0.25">
      <c r="A15" s="103" t="s">
        <v>37</v>
      </c>
      <c r="B15" s="59">
        <v>1</v>
      </c>
      <c r="C15" s="31" t="s">
        <v>130</v>
      </c>
      <c r="D15" s="31" t="s">
        <v>130</v>
      </c>
      <c r="E15" s="31" t="s">
        <v>130</v>
      </c>
      <c r="F15" s="31" t="s">
        <v>157</v>
      </c>
      <c r="G15" s="31" t="s">
        <v>157</v>
      </c>
      <c r="H15" s="31" t="s">
        <v>158</v>
      </c>
      <c r="I15" s="31" t="s">
        <v>158</v>
      </c>
      <c r="J15" s="31" t="s">
        <v>131</v>
      </c>
      <c r="L15" s="53" t="s">
        <v>155</v>
      </c>
      <c r="M15" s="58"/>
      <c r="N15" s="58"/>
      <c r="O15" s="58">
        <v>1</v>
      </c>
      <c r="P15" s="58">
        <v>4</v>
      </c>
      <c r="Q15" s="58">
        <v>5</v>
      </c>
      <c r="R15" s="58">
        <v>12</v>
      </c>
      <c r="S15" s="58">
        <v>14</v>
      </c>
      <c r="T15" s="58">
        <v>14</v>
      </c>
      <c r="V15" s="53" t="s">
        <v>155</v>
      </c>
      <c r="W15" s="56">
        <f>M15/M$22</f>
        <v>0</v>
      </c>
      <c r="X15" s="56">
        <f t="shared" ref="X15:AD21" si="6">N15/N$22</f>
        <v>0</v>
      </c>
      <c r="Y15" s="56">
        <f t="shared" si="6"/>
        <v>6.6666666666666666E-2</v>
      </c>
      <c r="Z15" s="56">
        <f t="shared" si="6"/>
        <v>0.26666666666666666</v>
      </c>
      <c r="AA15" s="56">
        <f t="shared" si="6"/>
        <v>0.33333333333333331</v>
      </c>
      <c r="AB15" s="56">
        <f t="shared" si="6"/>
        <v>0.8</v>
      </c>
      <c r="AC15" s="56">
        <f t="shared" si="6"/>
        <v>0.93333333333333335</v>
      </c>
      <c r="AD15" s="56">
        <f t="shared" si="6"/>
        <v>0.93333333333333335</v>
      </c>
    </row>
    <row r="16" spans="1:30" x14ac:dyDescent="0.25">
      <c r="B16" s="59">
        <v>2</v>
      </c>
      <c r="C16" s="31" t="s">
        <v>132</v>
      </c>
      <c r="D16" s="31" t="s">
        <v>134</v>
      </c>
      <c r="E16" s="31" t="s">
        <v>134</v>
      </c>
      <c r="F16" s="31" t="s">
        <v>130</v>
      </c>
      <c r="G16" s="31" t="s">
        <v>159</v>
      </c>
      <c r="H16" s="31" t="s">
        <v>159</v>
      </c>
      <c r="I16" s="31" t="s">
        <v>131</v>
      </c>
      <c r="J16" s="31" t="s">
        <v>131</v>
      </c>
      <c r="L16" s="53" t="s">
        <v>147</v>
      </c>
      <c r="M16" s="58">
        <v>3</v>
      </c>
      <c r="N16" s="58">
        <v>8</v>
      </c>
      <c r="O16" s="58">
        <v>6</v>
      </c>
      <c r="P16" s="58">
        <v>5</v>
      </c>
      <c r="Q16" s="58"/>
      <c r="R16" s="58"/>
      <c r="S16" s="58"/>
      <c r="T16" s="58"/>
      <c r="V16" s="53" t="s">
        <v>147</v>
      </c>
      <c r="W16" s="56">
        <f t="shared" ref="W16:W21" si="7">M16/M$22</f>
        <v>0.2</v>
      </c>
      <c r="X16" s="56">
        <f t="shared" si="6"/>
        <v>0.53333333333333333</v>
      </c>
      <c r="Y16" s="56">
        <f t="shared" si="6"/>
        <v>0.4</v>
      </c>
      <c r="Z16" s="56">
        <f t="shared" si="6"/>
        <v>0.33333333333333331</v>
      </c>
      <c r="AA16" s="56">
        <f t="shared" si="6"/>
        <v>0</v>
      </c>
      <c r="AB16" s="56"/>
      <c r="AC16" s="56"/>
      <c r="AD16" s="56"/>
    </row>
    <row r="17" spans="2:30" x14ac:dyDescent="0.25">
      <c r="B17" s="59">
        <v>3</v>
      </c>
      <c r="C17" s="31"/>
      <c r="D17" s="31" t="s">
        <v>130</v>
      </c>
      <c r="E17" s="31" t="s">
        <v>159</v>
      </c>
      <c r="F17" s="31" t="s">
        <v>158</v>
      </c>
      <c r="G17" s="31" t="s">
        <v>158</v>
      </c>
      <c r="H17" s="31" t="s">
        <v>157</v>
      </c>
      <c r="I17" s="31" t="s">
        <v>131</v>
      </c>
      <c r="J17" s="31" t="s">
        <v>131</v>
      </c>
      <c r="L17" s="64" t="s">
        <v>163</v>
      </c>
      <c r="M17" s="65">
        <f>SUM(M15:M16)</f>
        <v>3</v>
      </c>
      <c r="N17" s="65">
        <f t="shared" ref="N17" si="8">SUM(N15:N16)</f>
        <v>8</v>
      </c>
      <c r="O17" s="65">
        <f t="shared" ref="O17" si="9">SUM(O15:O16)</f>
        <v>7</v>
      </c>
      <c r="P17" s="65">
        <f t="shared" ref="P17" si="10">SUM(P15:P16)</f>
        <v>9</v>
      </c>
      <c r="Q17" s="65">
        <f t="shared" ref="Q17" si="11">SUM(Q15:Q16)</f>
        <v>5</v>
      </c>
      <c r="R17" s="65">
        <f t="shared" ref="R17" si="12">SUM(R15:R16)</f>
        <v>12</v>
      </c>
      <c r="S17" s="65">
        <f t="shared" ref="S17" si="13">SUM(S15:S16)</f>
        <v>14</v>
      </c>
      <c r="T17" s="65">
        <f t="shared" ref="T17" si="14">SUM(T15:T16)</f>
        <v>14</v>
      </c>
      <c r="V17" s="64" t="s">
        <v>163</v>
      </c>
      <c r="W17" s="102">
        <f t="shared" si="7"/>
        <v>0.2</v>
      </c>
      <c r="X17" s="102">
        <f t="shared" si="6"/>
        <v>0.53333333333333333</v>
      </c>
      <c r="Y17" s="102">
        <f t="shared" si="6"/>
        <v>0.46666666666666667</v>
      </c>
      <c r="Z17" s="102">
        <f t="shared" si="6"/>
        <v>0.6</v>
      </c>
      <c r="AA17" s="102">
        <f t="shared" si="6"/>
        <v>0.33333333333333331</v>
      </c>
      <c r="AB17" s="102">
        <f t="shared" si="6"/>
        <v>0.8</v>
      </c>
      <c r="AC17" s="102">
        <f t="shared" si="6"/>
        <v>0.93333333333333335</v>
      </c>
      <c r="AD17" s="102">
        <f t="shared" si="6"/>
        <v>0.93333333333333335</v>
      </c>
    </row>
    <row r="18" spans="2:30" x14ac:dyDescent="0.25">
      <c r="B18" s="59">
        <v>4</v>
      </c>
      <c r="C18" s="31" t="s">
        <v>136</v>
      </c>
      <c r="D18" s="31" t="s">
        <v>132</v>
      </c>
      <c r="E18" s="31" t="s">
        <v>134</v>
      </c>
      <c r="F18" s="31" t="s">
        <v>159</v>
      </c>
      <c r="G18" s="31" t="s">
        <v>141</v>
      </c>
      <c r="H18" s="31" t="s">
        <v>157</v>
      </c>
      <c r="I18" s="31" t="s">
        <v>131</v>
      </c>
      <c r="J18" s="31" t="s">
        <v>157</v>
      </c>
      <c r="L18" s="53" t="s">
        <v>146</v>
      </c>
      <c r="M18" s="58">
        <v>3</v>
      </c>
      <c r="N18" s="58"/>
      <c r="O18" s="58">
        <v>2</v>
      </c>
      <c r="P18" s="58">
        <v>2</v>
      </c>
      <c r="Q18" s="58">
        <v>9</v>
      </c>
      <c r="R18" s="58"/>
      <c r="S18" s="58"/>
      <c r="T18" s="58"/>
      <c r="V18" s="53" t="s">
        <v>146</v>
      </c>
      <c r="W18" s="56">
        <f t="shared" si="7"/>
        <v>0.2</v>
      </c>
      <c r="X18" s="56">
        <f t="shared" si="6"/>
        <v>0</v>
      </c>
      <c r="Y18" s="56">
        <f t="shared" si="6"/>
        <v>0.13333333333333333</v>
      </c>
      <c r="Z18" s="56">
        <f t="shared" si="6"/>
        <v>0.13333333333333333</v>
      </c>
      <c r="AA18" s="56">
        <f t="shared" si="6"/>
        <v>0.6</v>
      </c>
      <c r="AB18" s="56">
        <f t="shared" si="6"/>
        <v>0</v>
      </c>
      <c r="AC18" s="56">
        <f t="shared" si="6"/>
        <v>0</v>
      </c>
      <c r="AD18" s="56">
        <f t="shared" si="6"/>
        <v>0</v>
      </c>
    </row>
    <row r="19" spans="2:30" x14ac:dyDescent="0.25">
      <c r="B19" s="59">
        <v>5</v>
      </c>
      <c r="C19" s="31" t="s">
        <v>134</v>
      </c>
      <c r="D19" s="31" t="s">
        <v>130</v>
      </c>
      <c r="E19" s="31" t="s">
        <v>132</v>
      </c>
      <c r="F19" s="31" t="s">
        <v>159</v>
      </c>
      <c r="G19" s="31" t="s">
        <v>141</v>
      </c>
      <c r="H19" s="31" t="s">
        <v>157</v>
      </c>
      <c r="I19" s="31" t="s">
        <v>158</v>
      </c>
      <c r="J19" s="31" t="s">
        <v>158</v>
      </c>
      <c r="L19" s="53" t="s">
        <v>145</v>
      </c>
      <c r="M19" s="58"/>
      <c r="N19" s="58">
        <v>1</v>
      </c>
      <c r="O19" s="58"/>
      <c r="P19" s="58">
        <v>1</v>
      </c>
      <c r="Q19" s="58">
        <v>1</v>
      </c>
      <c r="R19" s="58"/>
      <c r="S19" s="58"/>
      <c r="T19" s="58"/>
      <c r="V19" s="53" t="s">
        <v>145</v>
      </c>
      <c r="W19" s="56">
        <f t="shared" si="7"/>
        <v>0</v>
      </c>
      <c r="X19" s="56">
        <f t="shared" si="6"/>
        <v>6.6666666666666666E-2</v>
      </c>
      <c r="Y19" s="56">
        <f t="shared" si="6"/>
        <v>0</v>
      </c>
      <c r="Z19" s="56">
        <f t="shared" si="6"/>
        <v>6.6666666666666666E-2</v>
      </c>
      <c r="AA19" s="56">
        <f t="shared" si="6"/>
        <v>6.6666666666666666E-2</v>
      </c>
      <c r="AB19" s="56">
        <f t="shared" si="6"/>
        <v>0</v>
      </c>
      <c r="AC19" s="56">
        <f t="shared" si="6"/>
        <v>0</v>
      </c>
      <c r="AD19" s="56">
        <f t="shared" si="6"/>
        <v>0</v>
      </c>
    </row>
    <row r="20" spans="2:30" x14ac:dyDescent="0.25">
      <c r="B20" s="59">
        <v>6</v>
      </c>
      <c r="C20" s="31" t="s">
        <v>136</v>
      </c>
      <c r="D20" s="31" t="s">
        <v>139</v>
      </c>
      <c r="E20" s="31" t="s">
        <v>143</v>
      </c>
      <c r="F20" s="31" t="s">
        <v>134</v>
      </c>
      <c r="G20" s="31" t="s">
        <v>159</v>
      </c>
      <c r="H20" s="31" t="s">
        <v>157</v>
      </c>
      <c r="I20" s="31" t="s">
        <v>157</v>
      </c>
      <c r="J20" s="31" t="s">
        <v>131</v>
      </c>
      <c r="L20" s="64" t="s">
        <v>164</v>
      </c>
      <c r="M20" s="65">
        <f>SUM(M17:M19)</f>
        <v>6</v>
      </c>
      <c r="N20" s="65">
        <f t="shared" ref="N20" si="15">SUM(N17:N19)</f>
        <v>9</v>
      </c>
      <c r="O20" s="65">
        <f t="shared" ref="O20" si="16">SUM(O17:O19)</f>
        <v>9</v>
      </c>
      <c r="P20" s="65">
        <f t="shared" ref="P20" si="17">SUM(P17:P19)</f>
        <v>12</v>
      </c>
      <c r="Q20" s="65">
        <f t="shared" ref="Q20" si="18">SUM(Q17:Q19)</f>
        <v>15</v>
      </c>
      <c r="R20" s="65">
        <f t="shared" ref="R20" si="19">SUM(R17:R19)</f>
        <v>12</v>
      </c>
      <c r="S20" s="65">
        <f t="shared" ref="S20" si="20">SUM(S17:S19)</f>
        <v>14</v>
      </c>
      <c r="T20" s="65">
        <f t="shared" ref="T20" si="21">SUM(T17:T19)</f>
        <v>14</v>
      </c>
      <c r="V20" s="64" t="s">
        <v>164</v>
      </c>
      <c r="W20" s="102">
        <f t="shared" si="7"/>
        <v>0.4</v>
      </c>
      <c r="X20" s="102">
        <f t="shared" si="6"/>
        <v>0.6</v>
      </c>
      <c r="Y20" s="102">
        <f t="shared" si="6"/>
        <v>0.6</v>
      </c>
      <c r="Z20" s="102">
        <f t="shared" si="6"/>
        <v>0.8</v>
      </c>
      <c r="AA20" s="102">
        <f t="shared" si="6"/>
        <v>1</v>
      </c>
      <c r="AB20" s="102">
        <f t="shared" si="6"/>
        <v>0.8</v>
      </c>
      <c r="AC20" s="102">
        <f t="shared" si="6"/>
        <v>0.93333333333333335</v>
      </c>
      <c r="AD20" s="102">
        <f t="shared" si="6"/>
        <v>0.93333333333333335</v>
      </c>
    </row>
    <row r="21" spans="2:30" x14ac:dyDescent="0.25">
      <c r="B21" s="59">
        <v>7</v>
      </c>
      <c r="C21" s="31"/>
      <c r="D21" s="31"/>
      <c r="E21" s="31"/>
      <c r="F21" s="31" t="s">
        <v>137</v>
      </c>
      <c r="G21" s="31" t="s">
        <v>141</v>
      </c>
      <c r="H21" s="31" t="s">
        <v>158</v>
      </c>
      <c r="I21" s="31" t="s">
        <v>157</v>
      </c>
      <c r="J21" s="31" t="s">
        <v>131</v>
      </c>
      <c r="L21" s="53" t="s">
        <v>160</v>
      </c>
      <c r="M21" s="58">
        <v>9</v>
      </c>
      <c r="N21" s="58">
        <v>6</v>
      </c>
      <c r="O21" s="58">
        <v>6</v>
      </c>
      <c r="P21" s="58">
        <v>3</v>
      </c>
      <c r="Q21" s="58"/>
      <c r="R21" s="58">
        <v>3</v>
      </c>
      <c r="S21" s="58">
        <v>1</v>
      </c>
      <c r="T21" s="58">
        <v>1</v>
      </c>
      <c r="V21" s="53" t="s">
        <v>160</v>
      </c>
      <c r="W21" s="56">
        <f t="shared" si="7"/>
        <v>0.6</v>
      </c>
      <c r="X21" s="56">
        <f t="shared" si="6"/>
        <v>0.4</v>
      </c>
      <c r="Y21" s="56">
        <f t="shared" si="6"/>
        <v>0.4</v>
      </c>
      <c r="Z21" s="56">
        <f t="shared" si="6"/>
        <v>0.2</v>
      </c>
      <c r="AA21" s="56">
        <f t="shared" si="6"/>
        <v>0</v>
      </c>
      <c r="AB21" s="56">
        <f t="shared" si="6"/>
        <v>0.2</v>
      </c>
      <c r="AC21" s="56">
        <f t="shared" si="6"/>
        <v>6.6666666666666666E-2</v>
      </c>
      <c r="AD21" s="56">
        <f t="shared" si="6"/>
        <v>6.6666666666666666E-2</v>
      </c>
    </row>
    <row r="22" spans="2:30" x14ac:dyDescent="0.25">
      <c r="B22" s="59">
        <v>8</v>
      </c>
      <c r="C22" s="31"/>
      <c r="D22" s="31" t="s">
        <v>132</v>
      </c>
      <c r="E22" s="31" t="s">
        <v>134</v>
      </c>
      <c r="F22" s="31" t="s">
        <v>134</v>
      </c>
      <c r="G22" s="31" t="s">
        <v>157</v>
      </c>
      <c r="H22" s="31" t="s">
        <v>159</v>
      </c>
      <c r="I22" s="31" t="s">
        <v>131</v>
      </c>
      <c r="J22" s="31" t="s">
        <v>131</v>
      </c>
      <c r="L22" s="52"/>
      <c r="M22" s="58">
        <f>SUM(M20:M21)</f>
        <v>15</v>
      </c>
      <c r="N22" s="58">
        <f t="shared" ref="N22" si="22">SUM(N20:N21)</f>
        <v>15</v>
      </c>
      <c r="O22" s="58">
        <f t="shared" ref="O22" si="23">SUM(O20:O21)</f>
        <v>15</v>
      </c>
      <c r="P22" s="58">
        <f t="shared" ref="P22" si="24">SUM(P20:P21)</f>
        <v>15</v>
      </c>
      <c r="Q22" s="58">
        <f t="shared" ref="Q22" si="25">SUM(Q20:Q21)</f>
        <v>15</v>
      </c>
      <c r="R22" s="58">
        <f t="shared" ref="R22" si="26">SUM(R20:R21)</f>
        <v>15</v>
      </c>
      <c r="S22" s="58">
        <f t="shared" ref="S22" si="27">SUM(S20:S21)</f>
        <v>15</v>
      </c>
      <c r="T22" s="58">
        <f t="shared" ref="T22" si="28">SUM(T20:T21)</f>
        <v>15</v>
      </c>
      <c r="V22" s="52"/>
      <c r="W22" s="56">
        <f>SUM(W20:W21)</f>
        <v>1</v>
      </c>
      <c r="X22" s="56">
        <f t="shared" ref="X22:AD22" si="29">SUM(X20:X21)</f>
        <v>1</v>
      </c>
      <c r="Y22" s="56">
        <f t="shared" si="29"/>
        <v>1</v>
      </c>
      <c r="Z22" s="56">
        <f t="shared" si="29"/>
        <v>1</v>
      </c>
      <c r="AA22" s="56">
        <f t="shared" si="29"/>
        <v>1</v>
      </c>
      <c r="AB22" s="56">
        <f t="shared" si="29"/>
        <v>1</v>
      </c>
      <c r="AC22" s="56">
        <f t="shared" si="29"/>
        <v>1</v>
      </c>
      <c r="AD22" s="56">
        <f t="shared" si="29"/>
        <v>1</v>
      </c>
    </row>
    <row r="23" spans="2:30" x14ac:dyDescent="0.25">
      <c r="B23" s="59">
        <v>9</v>
      </c>
      <c r="C23" s="31"/>
      <c r="D23" s="31"/>
      <c r="E23" s="31" t="s">
        <v>134</v>
      </c>
      <c r="F23" s="31" t="s">
        <v>134</v>
      </c>
      <c r="G23" s="31" t="s">
        <v>141</v>
      </c>
      <c r="H23" s="31" t="s">
        <v>159</v>
      </c>
      <c r="I23" s="31" t="s">
        <v>159</v>
      </c>
      <c r="J23" s="31" t="s">
        <v>131</v>
      </c>
    </row>
    <row r="24" spans="2:30" x14ac:dyDescent="0.25">
      <c r="B24" s="59">
        <v>10</v>
      </c>
      <c r="C24" s="31"/>
      <c r="D24" s="31"/>
      <c r="E24" s="31"/>
      <c r="F24" s="31"/>
      <c r="G24" s="31" t="s">
        <v>141</v>
      </c>
      <c r="H24" s="31" t="s">
        <v>157</v>
      </c>
      <c r="I24" s="31" t="s">
        <v>157</v>
      </c>
      <c r="J24" s="31" t="s">
        <v>131</v>
      </c>
    </row>
    <row r="25" spans="2:30" x14ac:dyDescent="0.25">
      <c r="B25" s="59">
        <v>11</v>
      </c>
      <c r="C25" s="31"/>
      <c r="D25" s="31" t="s">
        <v>137</v>
      </c>
      <c r="E25" s="31"/>
      <c r="F25" s="31" t="s">
        <v>134</v>
      </c>
      <c r="G25" s="31" t="s">
        <v>141</v>
      </c>
      <c r="H25" s="31"/>
      <c r="I25" s="31" t="s">
        <v>159</v>
      </c>
      <c r="J25" s="31" t="s">
        <v>157</v>
      </c>
    </row>
    <row r="26" spans="2:30" x14ac:dyDescent="0.25">
      <c r="B26" s="59">
        <v>12</v>
      </c>
      <c r="C26" s="31" t="s">
        <v>136</v>
      </c>
      <c r="D26" s="31" t="s">
        <v>134</v>
      </c>
      <c r="E26" s="31" t="s">
        <v>143</v>
      </c>
      <c r="F26" s="31" t="s">
        <v>142</v>
      </c>
      <c r="G26" s="31" t="s">
        <v>141</v>
      </c>
      <c r="H26" s="31" t="s">
        <v>131</v>
      </c>
      <c r="I26" s="31" t="s">
        <v>158</v>
      </c>
      <c r="J26" s="31" t="s">
        <v>157</v>
      </c>
    </row>
    <row r="27" spans="2:30" x14ac:dyDescent="0.25">
      <c r="B27" s="59">
        <v>13</v>
      </c>
      <c r="C27" s="31"/>
      <c r="D27" s="31"/>
      <c r="E27" s="31"/>
      <c r="F27" s="31" t="s">
        <v>142</v>
      </c>
      <c r="G27" s="31" t="s">
        <v>141</v>
      </c>
      <c r="H27" s="31" t="s">
        <v>159</v>
      </c>
      <c r="I27" s="31" t="s">
        <v>159</v>
      </c>
      <c r="J27" s="31" t="s">
        <v>158</v>
      </c>
    </row>
    <row r="28" spans="2:30" x14ac:dyDescent="0.25">
      <c r="B28" s="59">
        <v>14</v>
      </c>
      <c r="C28" s="31"/>
      <c r="D28" s="31"/>
      <c r="E28" s="31"/>
      <c r="F28" s="31"/>
      <c r="G28" s="31" t="s">
        <v>137</v>
      </c>
      <c r="H28" s="31"/>
      <c r="I28" s="31"/>
      <c r="J28" s="31"/>
    </row>
    <row r="29" spans="2:30" x14ac:dyDescent="0.25">
      <c r="B29" s="59">
        <v>15</v>
      </c>
      <c r="C29" s="31"/>
      <c r="D29" s="31"/>
      <c r="E29" s="31"/>
      <c r="F29" s="31"/>
      <c r="G29" s="31" t="s">
        <v>141</v>
      </c>
      <c r="H29" s="31"/>
      <c r="I29" s="31" t="s">
        <v>159</v>
      </c>
      <c r="J29" s="31" t="s">
        <v>159</v>
      </c>
    </row>
    <row r="30" spans="2:30" x14ac:dyDescent="0.25">
      <c r="C30" s="31"/>
      <c r="D30" s="31"/>
      <c r="E30" s="31"/>
      <c r="F30" s="31"/>
      <c r="G30" s="31"/>
      <c r="H30" s="31"/>
      <c r="I30" s="31"/>
      <c r="J30" s="31"/>
    </row>
    <row r="31" spans="2:30" x14ac:dyDescent="0.25">
      <c r="C31" s="31"/>
      <c r="D31" s="31"/>
      <c r="E31" s="31"/>
      <c r="F31" s="31"/>
      <c r="G31" s="31"/>
      <c r="H31" s="31"/>
      <c r="I31" s="31"/>
      <c r="J31" s="31"/>
    </row>
    <row r="32" spans="2:30" x14ac:dyDescent="0.25">
      <c r="C32" s="101">
        <v>18</v>
      </c>
      <c r="D32" s="101">
        <v>19</v>
      </c>
      <c r="E32" s="101">
        <v>20</v>
      </c>
      <c r="F32" s="101">
        <v>21</v>
      </c>
      <c r="G32" s="101">
        <v>22</v>
      </c>
      <c r="H32" s="101">
        <v>23</v>
      </c>
      <c r="I32" s="101">
        <v>24</v>
      </c>
      <c r="J32" s="101">
        <v>25</v>
      </c>
      <c r="L32" s="52"/>
      <c r="M32" s="51">
        <v>18</v>
      </c>
      <c r="N32" s="51">
        <v>19</v>
      </c>
      <c r="O32" s="51">
        <v>20</v>
      </c>
      <c r="P32" s="51">
        <v>21</v>
      </c>
      <c r="Q32" s="51">
        <v>22</v>
      </c>
      <c r="R32" s="51">
        <v>23</v>
      </c>
      <c r="S32" s="51">
        <v>24</v>
      </c>
      <c r="T32" s="51">
        <v>25</v>
      </c>
      <c r="U32" s="97"/>
      <c r="V32" s="52"/>
      <c r="W32" s="51">
        <v>18</v>
      </c>
      <c r="X32" s="51">
        <v>19</v>
      </c>
      <c r="Y32" s="51">
        <v>20</v>
      </c>
      <c r="Z32" s="51">
        <v>21</v>
      </c>
      <c r="AA32" s="51">
        <v>22</v>
      </c>
      <c r="AB32" s="51">
        <v>23</v>
      </c>
      <c r="AC32" s="51">
        <v>24</v>
      </c>
      <c r="AD32" s="51">
        <v>25</v>
      </c>
    </row>
    <row r="33" spans="1:30" x14ac:dyDescent="0.25">
      <c r="A33" s="103" t="s">
        <v>53</v>
      </c>
      <c r="B33" s="59">
        <v>1</v>
      </c>
      <c r="C33" s="31" t="s">
        <v>130</v>
      </c>
      <c r="D33" s="31" t="s">
        <v>130</v>
      </c>
      <c r="E33" s="31" t="s">
        <v>131</v>
      </c>
      <c r="F33" s="31" t="s">
        <v>131</v>
      </c>
      <c r="G33" s="31" t="s">
        <v>131</v>
      </c>
      <c r="H33" s="31" t="s">
        <v>131</v>
      </c>
      <c r="I33" s="31" t="s">
        <v>157</v>
      </c>
      <c r="J33" s="31" t="s">
        <v>131</v>
      </c>
      <c r="L33" s="53" t="s">
        <v>155</v>
      </c>
      <c r="M33" s="58">
        <v>1</v>
      </c>
      <c r="N33" s="58">
        <v>2</v>
      </c>
      <c r="O33" s="58">
        <v>8</v>
      </c>
      <c r="P33" s="58">
        <v>9</v>
      </c>
      <c r="Q33" s="58">
        <v>10</v>
      </c>
      <c r="R33" s="58">
        <v>12</v>
      </c>
      <c r="S33" s="58">
        <v>14</v>
      </c>
      <c r="T33" s="58">
        <v>15</v>
      </c>
      <c r="V33" s="53" t="s">
        <v>155</v>
      </c>
      <c r="W33" s="56">
        <f>M33/M$40</f>
        <v>5.8823529411764705E-2</v>
      </c>
      <c r="X33" s="56">
        <f t="shared" ref="X33:AD40" si="30">N33/N$40</f>
        <v>0.11764705882352941</v>
      </c>
      <c r="Y33" s="56">
        <f t="shared" si="30"/>
        <v>0.47058823529411764</v>
      </c>
      <c r="Z33" s="56">
        <f t="shared" si="30"/>
        <v>0.52941176470588236</v>
      </c>
      <c r="AA33" s="56">
        <f t="shared" si="30"/>
        <v>0.625</v>
      </c>
      <c r="AB33" s="56">
        <f t="shared" si="30"/>
        <v>0.75</v>
      </c>
      <c r="AC33" s="56">
        <f t="shared" si="30"/>
        <v>0.875</v>
      </c>
      <c r="AD33" s="56">
        <f t="shared" si="30"/>
        <v>0.9375</v>
      </c>
    </row>
    <row r="34" spans="1:30" x14ac:dyDescent="0.25">
      <c r="B34" s="59">
        <v>2</v>
      </c>
      <c r="C34" s="31" t="s">
        <v>140</v>
      </c>
      <c r="D34" s="31" t="s">
        <v>130</v>
      </c>
      <c r="E34" s="31"/>
      <c r="F34" s="31" t="s">
        <v>131</v>
      </c>
      <c r="G34" s="31" t="s">
        <v>131</v>
      </c>
      <c r="H34" s="31" t="s">
        <v>131</v>
      </c>
      <c r="I34" s="31" t="s">
        <v>131</v>
      </c>
      <c r="J34" s="31" t="s">
        <v>131</v>
      </c>
      <c r="L34" s="53" t="s">
        <v>147</v>
      </c>
      <c r="M34" s="58">
        <v>7</v>
      </c>
      <c r="N34" s="58">
        <v>10</v>
      </c>
      <c r="O34" s="58">
        <v>5</v>
      </c>
      <c r="P34" s="58">
        <v>6</v>
      </c>
      <c r="Q34" s="58"/>
      <c r="R34" s="58"/>
      <c r="S34" s="58"/>
      <c r="T34" s="58"/>
      <c r="V34" s="53" t="s">
        <v>147</v>
      </c>
      <c r="W34" s="56">
        <f t="shared" ref="W34:W40" si="31">M34/M$40</f>
        <v>0.41176470588235292</v>
      </c>
      <c r="X34" s="56">
        <f t="shared" si="30"/>
        <v>0.58823529411764708</v>
      </c>
      <c r="Y34" s="56">
        <f t="shared" si="30"/>
        <v>0.29411764705882354</v>
      </c>
      <c r="Z34" s="56">
        <f t="shared" si="30"/>
        <v>0.35294117647058826</v>
      </c>
      <c r="AA34" s="56">
        <f t="shared" si="30"/>
        <v>0</v>
      </c>
      <c r="AB34" s="56"/>
      <c r="AC34" s="56"/>
      <c r="AD34" s="56"/>
    </row>
    <row r="35" spans="1:30" x14ac:dyDescent="0.25">
      <c r="B35" s="59">
        <v>3</v>
      </c>
      <c r="C35" s="31"/>
      <c r="D35" s="31"/>
      <c r="E35" s="31" t="s">
        <v>159</v>
      </c>
      <c r="F35" s="31" t="s">
        <v>157</v>
      </c>
      <c r="G35" s="31" t="s">
        <v>157</v>
      </c>
      <c r="H35" s="31"/>
      <c r="I35" s="31" t="s">
        <v>131</v>
      </c>
      <c r="J35" s="31" t="s">
        <v>157</v>
      </c>
      <c r="L35" s="64" t="s">
        <v>163</v>
      </c>
      <c r="M35" s="65">
        <f>SUM(M33:M34)</f>
        <v>8</v>
      </c>
      <c r="N35" s="65">
        <f t="shared" ref="N35" si="32">SUM(N33:N34)</f>
        <v>12</v>
      </c>
      <c r="O35" s="65">
        <f t="shared" ref="O35" si="33">SUM(O33:O34)</f>
        <v>13</v>
      </c>
      <c r="P35" s="65">
        <f t="shared" ref="P35" si="34">SUM(P33:P34)</f>
        <v>15</v>
      </c>
      <c r="Q35" s="65">
        <f t="shared" ref="Q35" si="35">SUM(Q33:Q34)</f>
        <v>10</v>
      </c>
      <c r="R35" s="65">
        <f t="shared" ref="R35" si="36">SUM(R33:R34)</f>
        <v>12</v>
      </c>
      <c r="S35" s="65">
        <f t="shared" ref="S35" si="37">SUM(S33:S34)</f>
        <v>14</v>
      </c>
      <c r="T35" s="65">
        <f t="shared" ref="T35" si="38">SUM(T33:T34)</f>
        <v>15</v>
      </c>
      <c r="V35" s="64" t="s">
        <v>163</v>
      </c>
      <c r="W35" s="102">
        <f t="shared" si="31"/>
        <v>0.47058823529411764</v>
      </c>
      <c r="X35" s="102">
        <f t="shared" si="30"/>
        <v>0.70588235294117652</v>
      </c>
      <c r="Y35" s="102">
        <f t="shared" si="30"/>
        <v>0.76470588235294112</v>
      </c>
      <c r="Z35" s="102">
        <f t="shared" si="30"/>
        <v>0.88235294117647056</v>
      </c>
      <c r="AA35" s="102">
        <f t="shared" si="30"/>
        <v>0.625</v>
      </c>
      <c r="AB35" s="102">
        <f t="shared" si="30"/>
        <v>0.75</v>
      </c>
      <c r="AC35" s="102">
        <f t="shared" si="30"/>
        <v>0.875</v>
      </c>
      <c r="AD35" s="102">
        <f t="shared" si="30"/>
        <v>0.9375</v>
      </c>
    </row>
    <row r="36" spans="1:30" x14ac:dyDescent="0.25">
      <c r="B36" s="59">
        <v>4</v>
      </c>
      <c r="C36" s="31"/>
      <c r="D36" s="31" t="s">
        <v>132</v>
      </c>
      <c r="E36" s="31" t="s">
        <v>131</v>
      </c>
      <c r="F36" s="31" t="s">
        <v>131</v>
      </c>
      <c r="G36" s="31" t="s">
        <v>131</v>
      </c>
      <c r="H36" s="31" t="s">
        <v>131</v>
      </c>
      <c r="I36" s="31" t="s">
        <v>131</v>
      </c>
      <c r="J36" s="31" t="s">
        <v>131</v>
      </c>
      <c r="L36" s="53" t="s">
        <v>146</v>
      </c>
      <c r="M36" s="58">
        <v>1</v>
      </c>
      <c r="N36" s="58"/>
      <c r="O36" s="58"/>
      <c r="P36" s="58"/>
      <c r="Q36" s="58">
        <v>5</v>
      </c>
      <c r="R36" s="58"/>
      <c r="S36" s="58"/>
      <c r="T36" s="58"/>
      <c r="V36" s="53" t="s">
        <v>146</v>
      </c>
      <c r="W36" s="56">
        <f t="shared" si="31"/>
        <v>5.8823529411764705E-2</v>
      </c>
      <c r="X36" s="56">
        <f t="shared" si="30"/>
        <v>0</v>
      </c>
      <c r="Y36" s="56">
        <f t="shared" si="30"/>
        <v>0</v>
      </c>
      <c r="Z36" s="56">
        <f t="shared" si="30"/>
        <v>0</v>
      </c>
      <c r="AA36" s="56">
        <f t="shared" si="30"/>
        <v>0.3125</v>
      </c>
      <c r="AB36" s="56">
        <f t="shared" si="30"/>
        <v>0</v>
      </c>
      <c r="AC36" s="56">
        <f t="shared" si="30"/>
        <v>0</v>
      </c>
      <c r="AD36" s="56">
        <f t="shared" si="30"/>
        <v>0</v>
      </c>
    </row>
    <row r="37" spans="1:30" x14ac:dyDescent="0.25">
      <c r="B37" s="59">
        <v>5</v>
      </c>
      <c r="C37" s="31"/>
      <c r="D37" s="31" t="s">
        <v>139</v>
      </c>
      <c r="E37" s="31" t="s">
        <v>134</v>
      </c>
      <c r="F37" s="31" t="s">
        <v>130</v>
      </c>
      <c r="G37" s="31" t="s">
        <v>157</v>
      </c>
      <c r="H37" s="31" t="s">
        <v>158</v>
      </c>
      <c r="I37" s="31" t="s">
        <v>157</v>
      </c>
      <c r="J37" s="31" t="s">
        <v>131</v>
      </c>
      <c r="L37" s="53" t="s">
        <v>145</v>
      </c>
      <c r="M37" s="58"/>
      <c r="N37" s="58"/>
      <c r="O37" s="58"/>
      <c r="P37" s="58">
        <v>2</v>
      </c>
      <c r="Q37" s="58"/>
      <c r="R37" s="58"/>
      <c r="S37" s="58"/>
      <c r="T37" s="58">
        <v>1</v>
      </c>
      <c r="V37" s="53" t="s">
        <v>145</v>
      </c>
      <c r="W37" s="56">
        <f t="shared" si="31"/>
        <v>0</v>
      </c>
      <c r="X37" s="56">
        <f t="shared" si="30"/>
        <v>0</v>
      </c>
      <c r="Y37" s="56">
        <f t="shared" si="30"/>
        <v>0</v>
      </c>
      <c r="Z37" s="56">
        <f t="shared" si="30"/>
        <v>0.11764705882352941</v>
      </c>
      <c r="AA37" s="56">
        <f t="shared" si="30"/>
        <v>0</v>
      </c>
      <c r="AB37" s="56">
        <f t="shared" si="30"/>
        <v>0</v>
      </c>
      <c r="AC37" s="56">
        <f t="shared" si="30"/>
        <v>0</v>
      </c>
      <c r="AD37" s="56">
        <f t="shared" si="30"/>
        <v>6.25E-2</v>
      </c>
    </row>
    <row r="38" spans="1:30" x14ac:dyDescent="0.25">
      <c r="B38" s="59">
        <v>6</v>
      </c>
      <c r="C38" s="31" t="s">
        <v>130</v>
      </c>
      <c r="D38" s="31" t="s">
        <v>130</v>
      </c>
      <c r="E38" s="31" t="s">
        <v>134</v>
      </c>
      <c r="F38" s="31" t="s">
        <v>158</v>
      </c>
      <c r="G38" s="31" t="s">
        <v>159</v>
      </c>
      <c r="H38" s="31" t="s">
        <v>131</v>
      </c>
      <c r="I38" s="31" t="s">
        <v>131</v>
      </c>
      <c r="J38" s="31" t="s">
        <v>158</v>
      </c>
      <c r="L38" s="64" t="s">
        <v>164</v>
      </c>
      <c r="M38" s="65">
        <f>SUM(M35:M37)</f>
        <v>9</v>
      </c>
      <c r="N38" s="65">
        <f t="shared" ref="N38" si="39">SUM(N35:N37)</f>
        <v>12</v>
      </c>
      <c r="O38" s="65">
        <f t="shared" ref="O38" si="40">SUM(O35:O37)</f>
        <v>13</v>
      </c>
      <c r="P38" s="65">
        <f t="shared" ref="P38" si="41">SUM(P35:P37)</f>
        <v>17</v>
      </c>
      <c r="Q38" s="65">
        <f t="shared" ref="Q38" si="42">SUM(Q35:Q37)</f>
        <v>15</v>
      </c>
      <c r="R38" s="65">
        <f t="shared" ref="R38" si="43">SUM(R35:R37)</f>
        <v>12</v>
      </c>
      <c r="S38" s="65">
        <f t="shared" ref="S38" si="44">SUM(S35:S37)</f>
        <v>14</v>
      </c>
      <c r="T38" s="65">
        <f t="shared" ref="T38" si="45">SUM(T35:T37)</f>
        <v>16</v>
      </c>
      <c r="V38" s="64" t="s">
        <v>164</v>
      </c>
      <c r="W38" s="102">
        <f t="shared" si="31"/>
        <v>0.52941176470588236</v>
      </c>
      <c r="X38" s="102">
        <f t="shared" si="30"/>
        <v>0.70588235294117652</v>
      </c>
      <c r="Y38" s="102">
        <f t="shared" si="30"/>
        <v>0.76470588235294112</v>
      </c>
      <c r="Z38" s="102">
        <f t="shared" si="30"/>
        <v>1</v>
      </c>
      <c r="AA38" s="102">
        <f t="shared" si="30"/>
        <v>0.9375</v>
      </c>
      <c r="AB38" s="102">
        <f t="shared" si="30"/>
        <v>0.75</v>
      </c>
      <c r="AC38" s="102">
        <f t="shared" si="30"/>
        <v>0.875</v>
      </c>
      <c r="AD38" s="102">
        <f t="shared" si="30"/>
        <v>1</v>
      </c>
    </row>
    <row r="39" spans="1:30" x14ac:dyDescent="0.25">
      <c r="B39" s="59">
        <v>7</v>
      </c>
      <c r="C39" s="31" t="s">
        <v>140</v>
      </c>
      <c r="D39" s="31" t="s">
        <v>134</v>
      </c>
      <c r="E39" s="31" t="s">
        <v>159</v>
      </c>
      <c r="F39" s="31" t="s">
        <v>134</v>
      </c>
      <c r="G39" s="31" t="s">
        <v>131</v>
      </c>
      <c r="H39" s="31" t="s">
        <v>131</v>
      </c>
      <c r="I39" s="31" t="s">
        <v>131</v>
      </c>
      <c r="J39" s="31" t="s">
        <v>157</v>
      </c>
      <c r="L39" s="53" t="s">
        <v>160</v>
      </c>
      <c r="M39" s="58">
        <v>8</v>
      </c>
      <c r="N39" s="58">
        <v>5</v>
      </c>
      <c r="O39" s="58">
        <v>4</v>
      </c>
      <c r="P39" s="58"/>
      <c r="Q39" s="58">
        <v>1</v>
      </c>
      <c r="R39" s="58">
        <v>4</v>
      </c>
      <c r="S39" s="58">
        <v>2</v>
      </c>
      <c r="T39" s="58"/>
      <c r="V39" s="53" t="s">
        <v>160</v>
      </c>
      <c r="W39" s="56">
        <f t="shared" si="31"/>
        <v>0.47058823529411764</v>
      </c>
      <c r="X39" s="56">
        <f t="shared" si="30"/>
        <v>0.29411764705882354</v>
      </c>
      <c r="Y39" s="56">
        <f t="shared" si="30"/>
        <v>0.23529411764705882</v>
      </c>
      <c r="Z39" s="56">
        <f t="shared" si="30"/>
        <v>0</v>
      </c>
      <c r="AA39" s="56">
        <f t="shared" si="30"/>
        <v>6.25E-2</v>
      </c>
      <c r="AB39" s="56">
        <f t="shared" si="30"/>
        <v>0.25</v>
      </c>
      <c r="AC39" s="56">
        <f t="shared" si="30"/>
        <v>0.125</v>
      </c>
      <c r="AD39" s="56">
        <f t="shared" si="30"/>
        <v>0</v>
      </c>
    </row>
    <row r="40" spans="1:30" x14ac:dyDescent="0.25">
      <c r="B40" s="59">
        <v>8</v>
      </c>
      <c r="C40" s="31" t="s">
        <v>139</v>
      </c>
      <c r="D40" s="31" t="s">
        <v>134</v>
      </c>
      <c r="E40" s="31" t="s">
        <v>134</v>
      </c>
      <c r="F40" s="31" t="s">
        <v>134</v>
      </c>
      <c r="G40" s="31" t="s">
        <v>141</v>
      </c>
      <c r="H40" s="31" t="s">
        <v>159</v>
      </c>
      <c r="I40" s="31" t="s">
        <v>159</v>
      </c>
      <c r="J40" s="31" t="s">
        <v>157</v>
      </c>
      <c r="L40" s="52"/>
      <c r="M40" s="58">
        <f>SUM(M38:M39)</f>
        <v>17</v>
      </c>
      <c r="N40" s="58">
        <f t="shared" ref="N40" si="46">SUM(N38:N39)</f>
        <v>17</v>
      </c>
      <c r="O40" s="58">
        <f t="shared" ref="O40" si="47">SUM(O38:O39)</f>
        <v>17</v>
      </c>
      <c r="P40" s="58">
        <f t="shared" ref="P40" si="48">SUM(P38:P39)</f>
        <v>17</v>
      </c>
      <c r="Q40" s="58">
        <f t="shared" ref="Q40" si="49">SUM(Q38:Q39)</f>
        <v>16</v>
      </c>
      <c r="R40" s="58">
        <f t="shared" ref="R40" si="50">SUM(R38:R39)</f>
        <v>16</v>
      </c>
      <c r="S40" s="58">
        <f t="shared" ref="S40" si="51">SUM(S38:S39)</f>
        <v>16</v>
      </c>
      <c r="T40" s="58">
        <f t="shared" ref="T40" si="52">SUM(T38:T39)</f>
        <v>16</v>
      </c>
      <c r="V40" s="52"/>
      <c r="W40" s="56">
        <f t="shared" si="31"/>
        <v>1</v>
      </c>
      <c r="X40" s="56">
        <f t="shared" si="30"/>
        <v>1</v>
      </c>
      <c r="Y40" s="56">
        <f t="shared" si="30"/>
        <v>1</v>
      </c>
      <c r="Z40" s="56">
        <f t="shared" si="30"/>
        <v>1</v>
      </c>
      <c r="AA40" s="56">
        <f t="shared" si="30"/>
        <v>1</v>
      </c>
      <c r="AB40" s="56">
        <f t="shared" si="30"/>
        <v>1</v>
      </c>
      <c r="AC40" s="56">
        <f t="shared" si="30"/>
        <v>1</v>
      </c>
      <c r="AD40" s="56">
        <f t="shared" si="30"/>
        <v>1</v>
      </c>
    </row>
    <row r="41" spans="1:30" x14ac:dyDescent="0.25">
      <c r="B41" s="59">
        <v>9</v>
      </c>
      <c r="C41" s="31" t="s">
        <v>140</v>
      </c>
      <c r="D41" s="31" t="s">
        <v>130</v>
      </c>
      <c r="E41" s="31" t="s">
        <v>131</v>
      </c>
      <c r="F41" s="31" t="s">
        <v>158</v>
      </c>
      <c r="G41" s="31" t="s">
        <v>131</v>
      </c>
      <c r="H41" s="31"/>
      <c r="I41" s="31" t="s">
        <v>159</v>
      </c>
      <c r="J41" s="31" t="s">
        <v>157</v>
      </c>
    </row>
    <row r="42" spans="1:30" x14ac:dyDescent="0.25">
      <c r="B42" s="59">
        <v>10</v>
      </c>
      <c r="C42" s="31" t="s">
        <v>139</v>
      </c>
      <c r="D42" s="31" t="s">
        <v>159</v>
      </c>
      <c r="E42" s="31" t="s">
        <v>159</v>
      </c>
      <c r="F42" s="31" t="s">
        <v>158</v>
      </c>
      <c r="G42" s="31" t="s">
        <v>158</v>
      </c>
      <c r="H42" s="31" t="s">
        <v>159</v>
      </c>
      <c r="I42" s="31" t="s">
        <v>159</v>
      </c>
      <c r="J42" s="31" t="s">
        <v>158</v>
      </c>
    </row>
    <row r="43" spans="1:30" x14ac:dyDescent="0.25">
      <c r="B43" s="59">
        <v>11</v>
      </c>
      <c r="C43" s="31"/>
      <c r="D43" s="31"/>
      <c r="E43" s="31" t="s">
        <v>132</v>
      </c>
      <c r="F43" s="31" t="s">
        <v>134</v>
      </c>
      <c r="G43" s="31" t="s">
        <v>141</v>
      </c>
      <c r="H43" s="31" t="s">
        <v>159</v>
      </c>
      <c r="I43" s="31" t="s">
        <v>158</v>
      </c>
      <c r="J43" s="31" t="s">
        <v>158</v>
      </c>
    </row>
    <row r="44" spans="1:30" x14ac:dyDescent="0.25">
      <c r="B44" s="59">
        <v>12</v>
      </c>
      <c r="C44" s="31"/>
      <c r="D44" s="31"/>
      <c r="E44" s="31"/>
      <c r="F44" s="31" t="s">
        <v>137</v>
      </c>
      <c r="G44" s="31" t="s">
        <v>141</v>
      </c>
      <c r="H44" s="31"/>
      <c r="I44" s="31" t="s">
        <v>159</v>
      </c>
      <c r="J44" s="31" t="s">
        <v>159</v>
      </c>
    </row>
    <row r="45" spans="1:30" x14ac:dyDescent="0.25">
      <c r="B45" s="59">
        <v>13</v>
      </c>
      <c r="C45" s="31" t="s">
        <v>136</v>
      </c>
      <c r="D45" s="31" t="s">
        <v>134</v>
      </c>
      <c r="E45" s="31" t="s">
        <v>159</v>
      </c>
      <c r="F45" s="31" t="s">
        <v>159</v>
      </c>
      <c r="G45" s="31" t="s">
        <v>141</v>
      </c>
      <c r="H45" s="31"/>
      <c r="I45" s="31"/>
      <c r="J45" s="31" t="s">
        <v>159</v>
      </c>
    </row>
    <row r="46" spans="1:30" x14ac:dyDescent="0.25">
      <c r="B46" s="59">
        <v>14</v>
      </c>
      <c r="C46" s="31" t="s">
        <v>157</v>
      </c>
      <c r="D46" s="31" t="s">
        <v>157</v>
      </c>
      <c r="E46" s="31" t="s">
        <v>131</v>
      </c>
      <c r="F46" s="31" t="s">
        <v>131</v>
      </c>
      <c r="G46" s="31"/>
      <c r="H46" s="31"/>
      <c r="I46" s="31"/>
      <c r="J46" s="31"/>
    </row>
    <row r="47" spans="1:30" x14ac:dyDescent="0.25">
      <c r="B47" s="59">
        <v>15</v>
      </c>
      <c r="C47" s="31"/>
      <c r="D47" s="31"/>
      <c r="E47" s="31"/>
      <c r="F47" s="31" t="s">
        <v>130</v>
      </c>
      <c r="G47" s="31"/>
      <c r="H47" s="31" t="s">
        <v>159</v>
      </c>
      <c r="I47" s="31" t="s">
        <v>159</v>
      </c>
      <c r="J47" s="31" t="s">
        <v>157</v>
      </c>
    </row>
    <row r="48" spans="1:30" x14ac:dyDescent="0.25">
      <c r="B48" s="59">
        <v>16</v>
      </c>
      <c r="C48" s="31"/>
      <c r="D48" s="31"/>
      <c r="E48" s="31"/>
      <c r="F48" s="31" t="s">
        <v>137</v>
      </c>
      <c r="G48" s="31" t="s">
        <v>141</v>
      </c>
      <c r="H48" s="31" t="s">
        <v>158</v>
      </c>
      <c r="I48" s="31" t="s">
        <v>131</v>
      </c>
      <c r="J48" s="31" t="s">
        <v>159</v>
      </c>
    </row>
    <row r="49" spans="1:30" x14ac:dyDescent="0.25">
      <c r="B49" s="59">
        <v>17</v>
      </c>
      <c r="C49" s="31"/>
      <c r="D49" s="31" t="s">
        <v>134</v>
      </c>
      <c r="E49" s="31" t="s">
        <v>134</v>
      </c>
      <c r="F49" s="31" t="s">
        <v>130</v>
      </c>
      <c r="G49" s="31" t="s">
        <v>157</v>
      </c>
      <c r="H49" s="31" t="s">
        <v>131</v>
      </c>
      <c r="I49" s="31"/>
      <c r="J49" s="31" t="s">
        <v>135</v>
      </c>
    </row>
    <row r="50" spans="1:30" x14ac:dyDescent="0.25">
      <c r="C50" s="31"/>
      <c r="D50" s="31"/>
      <c r="E50" s="31"/>
      <c r="F50" s="31"/>
      <c r="G50" s="31"/>
      <c r="H50" s="31"/>
      <c r="I50" s="31"/>
      <c r="J50" s="31"/>
    </row>
    <row r="51" spans="1:30" x14ac:dyDescent="0.25">
      <c r="C51" s="31"/>
      <c r="D51" s="67"/>
      <c r="E51" s="67"/>
      <c r="F51" s="31"/>
      <c r="G51" s="31"/>
      <c r="H51" s="31"/>
      <c r="I51" s="31"/>
      <c r="J51" s="31"/>
    </row>
    <row r="52" spans="1:30" x14ac:dyDescent="0.25">
      <c r="C52" s="101">
        <v>18</v>
      </c>
      <c r="D52" s="101">
        <v>19</v>
      </c>
      <c r="E52" s="101">
        <v>20</v>
      </c>
      <c r="F52" s="101">
        <v>21</v>
      </c>
      <c r="G52" s="101">
        <v>22</v>
      </c>
      <c r="H52" s="101">
        <v>23</v>
      </c>
      <c r="I52" s="101">
        <v>24</v>
      </c>
      <c r="J52" s="101">
        <v>25</v>
      </c>
    </row>
    <row r="53" spans="1:30" x14ac:dyDescent="0.25">
      <c r="B53" s="59">
        <v>1</v>
      </c>
      <c r="C53" s="31"/>
      <c r="D53" s="31"/>
      <c r="E53" s="31"/>
      <c r="F53" s="31" t="s">
        <v>142</v>
      </c>
      <c r="G53" s="31" t="s">
        <v>141</v>
      </c>
      <c r="H53" s="31" t="s">
        <v>158</v>
      </c>
      <c r="I53" s="31" t="s">
        <v>159</v>
      </c>
      <c r="J53" s="31" t="s">
        <v>131</v>
      </c>
      <c r="L53" s="52"/>
      <c r="M53" s="51">
        <v>18</v>
      </c>
      <c r="N53" s="51">
        <v>19</v>
      </c>
      <c r="O53" s="51">
        <v>20</v>
      </c>
      <c r="P53" s="51">
        <v>21</v>
      </c>
      <c r="Q53" s="51">
        <v>22</v>
      </c>
      <c r="R53" s="51">
        <v>23</v>
      </c>
      <c r="S53" s="51">
        <v>24</v>
      </c>
      <c r="T53" s="51">
        <v>25</v>
      </c>
      <c r="U53" s="97"/>
      <c r="V53" s="52"/>
      <c r="W53" s="51">
        <v>18</v>
      </c>
      <c r="X53" s="51">
        <v>19</v>
      </c>
      <c r="Y53" s="51">
        <v>20</v>
      </c>
      <c r="Z53" s="51">
        <v>21</v>
      </c>
      <c r="AA53" s="51">
        <v>22</v>
      </c>
      <c r="AB53" s="51">
        <v>23</v>
      </c>
      <c r="AC53" s="51">
        <v>24</v>
      </c>
      <c r="AD53" s="51">
        <v>25</v>
      </c>
    </row>
    <row r="54" spans="1:30" x14ac:dyDescent="0.25">
      <c r="A54" s="103" t="s">
        <v>72</v>
      </c>
      <c r="B54" s="59">
        <v>2</v>
      </c>
      <c r="C54" s="31" t="s">
        <v>140</v>
      </c>
      <c r="D54" s="31" t="s">
        <v>130</v>
      </c>
      <c r="E54" s="31" t="s">
        <v>157</v>
      </c>
      <c r="F54" s="31" t="s">
        <v>131</v>
      </c>
      <c r="G54" s="31" t="s">
        <v>141</v>
      </c>
      <c r="H54" s="31"/>
      <c r="I54" s="31"/>
      <c r="J54" s="31"/>
      <c r="L54" s="53" t="s">
        <v>155</v>
      </c>
      <c r="M54" s="58"/>
      <c r="N54" s="58">
        <v>1</v>
      </c>
      <c r="O54" s="58">
        <v>3</v>
      </c>
      <c r="P54" s="58">
        <v>4</v>
      </c>
      <c r="Q54" s="58">
        <v>7</v>
      </c>
      <c r="R54" s="58">
        <v>11</v>
      </c>
      <c r="S54" s="58">
        <v>10</v>
      </c>
      <c r="T54" s="58">
        <v>13</v>
      </c>
      <c r="V54" s="53" t="s">
        <v>155</v>
      </c>
      <c r="W54" s="56">
        <f>M54/M$61</f>
        <v>0</v>
      </c>
      <c r="X54" s="56">
        <f t="shared" ref="X54:AD61" si="53">N54/N$61</f>
        <v>6.6666666666666666E-2</v>
      </c>
      <c r="Y54" s="56">
        <f t="shared" si="53"/>
        <v>0.2</v>
      </c>
      <c r="Z54" s="56">
        <f t="shared" si="53"/>
        <v>0.26666666666666666</v>
      </c>
      <c r="AA54" s="56">
        <f t="shared" si="53"/>
        <v>0.46666666666666667</v>
      </c>
      <c r="AB54" s="56">
        <f t="shared" si="53"/>
        <v>0.7857142857142857</v>
      </c>
      <c r="AC54" s="56">
        <f t="shared" si="53"/>
        <v>0.7142857142857143</v>
      </c>
      <c r="AD54" s="56">
        <f t="shared" si="53"/>
        <v>0.9285714285714286</v>
      </c>
    </row>
    <row r="55" spans="1:30" x14ac:dyDescent="0.25">
      <c r="B55" s="59">
        <v>3</v>
      </c>
      <c r="C55" s="31" t="s">
        <v>136</v>
      </c>
      <c r="D55" s="31" t="s">
        <v>132</v>
      </c>
      <c r="E55" s="31" t="s">
        <v>137</v>
      </c>
      <c r="F55" s="31" t="s">
        <v>157</v>
      </c>
      <c r="G55" s="31" t="s">
        <v>131</v>
      </c>
      <c r="H55" s="31" t="s">
        <v>157</v>
      </c>
      <c r="I55" s="31" t="s">
        <v>133</v>
      </c>
      <c r="J55" s="31" t="s">
        <v>159</v>
      </c>
      <c r="L55" s="53" t="s">
        <v>147</v>
      </c>
      <c r="M55" s="58">
        <v>5</v>
      </c>
      <c r="N55" s="58">
        <v>6</v>
      </c>
      <c r="O55" s="58">
        <v>6</v>
      </c>
      <c r="P55" s="58">
        <v>8</v>
      </c>
      <c r="Q55" s="58">
        <v>1</v>
      </c>
      <c r="R55" s="58"/>
      <c r="S55" s="58"/>
      <c r="T55" s="58"/>
      <c r="V55" s="53" t="s">
        <v>147</v>
      </c>
      <c r="W55" s="56">
        <f t="shared" ref="W55:W61" si="54">M55/M$61</f>
        <v>0.33333333333333331</v>
      </c>
      <c r="X55" s="56">
        <f t="shared" si="53"/>
        <v>0.4</v>
      </c>
      <c r="Y55" s="56">
        <f t="shared" si="53"/>
        <v>0.4</v>
      </c>
      <c r="Z55" s="56">
        <f t="shared" si="53"/>
        <v>0.53333333333333333</v>
      </c>
      <c r="AA55" s="56">
        <f t="shared" si="53"/>
        <v>6.6666666666666666E-2</v>
      </c>
      <c r="AB55" s="56"/>
      <c r="AC55" s="56"/>
      <c r="AD55" s="56"/>
    </row>
    <row r="56" spans="1:30" x14ac:dyDescent="0.25">
      <c r="B56" s="59">
        <v>4</v>
      </c>
      <c r="C56" s="31" t="s">
        <v>140</v>
      </c>
      <c r="D56" s="31"/>
      <c r="E56" s="31" t="s">
        <v>132</v>
      </c>
      <c r="F56" s="31" t="s">
        <v>134</v>
      </c>
      <c r="G56" s="31" t="s">
        <v>157</v>
      </c>
      <c r="H56" s="31" t="s">
        <v>131</v>
      </c>
      <c r="I56" s="31" t="s">
        <v>131</v>
      </c>
      <c r="J56" s="31" t="s">
        <v>131</v>
      </c>
      <c r="L56" s="64" t="s">
        <v>163</v>
      </c>
      <c r="M56" s="65">
        <f>SUM(M54:M55)</f>
        <v>5</v>
      </c>
      <c r="N56" s="65">
        <f t="shared" ref="N56" si="55">SUM(N54:N55)</f>
        <v>7</v>
      </c>
      <c r="O56" s="65">
        <f t="shared" ref="O56" si="56">SUM(O54:O55)</f>
        <v>9</v>
      </c>
      <c r="P56" s="65">
        <f t="shared" ref="P56" si="57">SUM(P54:P55)</f>
        <v>12</v>
      </c>
      <c r="Q56" s="65">
        <f t="shared" ref="Q56" si="58">SUM(Q54:Q55)</f>
        <v>8</v>
      </c>
      <c r="R56" s="65">
        <f t="shared" ref="R56" si="59">SUM(R54:R55)</f>
        <v>11</v>
      </c>
      <c r="S56" s="65">
        <f t="shared" ref="S56" si="60">SUM(S54:S55)</f>
        <v>10</v>
      </c>
      <c r="T56" s="65">
        <f t="shared" ref="T56" si="61">SUM(T54:T55)</f>
        <v>13</v>
      </c>
      <c r="V56" s="64" t="s">
        <v>163</v>
      </c>
      <c r="W56" s="102">
        <f t="shared" si="54"/>
        <v>0.33333333333333331</v>
      </c>
      <c r="X56" s="102">
        <f t="shared" si="53"/>
        <v>0.46666666666666667</v>
      </c>
      <c r="Y56" s="102">
        <f t="shared" si="53"/>
        <v>0.6</v>
      </c>
      <c r="Z56" s="102">
        <f t="shared" si="53"/>
        <v>0.8</v>
      </c>
      <c r="AA56" s="102">
        <f t="shared" si="53"/>
        <v>0.53333333333333333</v>
      </c>
      <c r="AB56" s="102">
        <f t="shared" si="53"/>
        <v>0.7857142857142857</v>
      </c>
      <c r="AC56" s="102">
        <f t="shared" si="53"/>
        <v>0.7142857142857143</v>
      </c>
      <c r="AD56" s="102">
        <f t="shared" si="53"/>
        <v>0.9285714285714286</v>
      </c>
    </row>
    <row r="57" spans="1:30" x14ac:dyDescent="0.25">
      <c r="B57" s="59">
        <v>5</v>
      </c>
      <c r="C57" s="31"/>
      <c r="D57" s="31"/>
      <c r="E57" s="31" t="s">
        <v>134</v>
      </c>
      <c r="F57" s="31" t="s">
        <v>134</v>
      </c>
      <c r="G57" s="31" t="s">
        <v>159</v>
      </c>
      <c r="H57" s="31" t="s">
        <v>158</v>
      </c>
      <c r="I57" s="31" t="s">
        <v>159</v>
      </c>
      <c r="J57" s="31" t="s">
        <v>159</v>
      </c>
      <c r="L57" s="53" t="s">
        <v>146</v>
      </c>
      <c r="M57" s="58">
        <v>2</v>
      </c>
      <c r="N57" s="58">
        <v>3</v>
      </c>
      <c r="O57" s="58">
        <v>1</v>
      </c>
      <c r="P57" s="58">
        <v>2</v>
      </c>
      <c r="Q57" s="58">
        <v>5</v>
      </c>
      <c r="R57" s="58">
        <v>1</v>
      </c>
      <c r="S57" s="58">
        <v>1</v>
      </c>
      <c r="T57" s="58"/>
      <c r="V57" s="53" t="s">
        <v>146</v>
      </c>
      <c r="W57" s="56">
        <f t="shared" si="54"/>
        <v>0.13333333333333333</v>
      </c>
      <c r="X57" s="56">
        <f t="shared" si="53"/>
        <v>0.2</v>
      </c>
      <c r="Y57" s="56">
        <f t="shared" si="53"/>
        <v>6.6666666666666666E-2</v>
      </c>
      <c r="Z57" s="56">
        <f t="shared" si="53"/>
        <v>0.13333333333333333</v>
      </c>
      <c r="AA57" s="56">
        <f t="shared" si="53"/>
        <v>0.33333333333333331</v>
      </c>
      <c r="AB57" s="56">
        <f t="shared" si="53"/>
        <v>7.1428571428571425E-2</v>
      </c>
      <c r="AC57" s="56">
        <f t="shared" si="53"/>
        <v>7.1428571428571425E-2</v>
      </c>
      <c r="AD57" s="56">
        <f t="shared" si="53"/>
        <v>0</v>
      </c>
    </row>
    <row r="58" spans="1:30" x14ac:dyDescent="0.25">
      <c r="B58" s="59">
        <v>6</v>
      </c>
      <c r="C58" s="31" t="s">
        <v>136</v>
      </c>
      <c r="D58" s="31" t="s">
        <v>138</v>
      </c>
      <c r="E58" s="31" t="s">
        <v>134</v>
      </c>
      <c r="F58" s="31" t="s">
        <v>134</v>
      </c>
      <c r="G58" s="31" t="s">
        <v>158</v>
      </c>
      <c r="H58" s="31" t="s">
        <v>131</v>
      </c>
      <c r="I58" s="31" t="s">
        <v>131</v>
      </c>
      <c r="J58" s="31" t="s">
        <v>131</v>
      </c>
      <c r="L58" s="53" t="s">
        <v>145</v>
      </c>
      <c r="M58" s="58"/>
      <c r="N58" s="58"/>
      <c r="O58" s="58">
        <v>2</v>
      </c>
      <c r="P58" s="58"/>
      <c r="Q58" s="58">
        <v>2</v>
      </c>
      <c r="R58" s="58"/>
      <c r="S58" s="58"/>
      <c r="T58" s="58"/>
      <c r="V58" s="53" t="s">
        <v>145</v>
      </c>
      <c r="W58" s="56">
        <f t="shared" si="54"/>
        <v>0</v>
      </c>
      <c r="X58" s="56">
        <f t="shared" si="53"/>
        <v>0</v>
      </c>
      <c r="Y58" s="56">
        <f t="shared" si="53"/>
        <v>0.13333333333333333</v>
      </c>
      <c r="Z58" s="56">
        <f t="shared" si="53"/>
        <v>0</v>
      </c>
      <c r="AA58" s="56">
        <f t="shared" si="53"/>
        <v>0.13333333333333333</v>
      </c>
      <c r="AB58" s="56">
        <f t="shared" si="53"/>
        <v>0</v>
      </c>
      <c r="AC58" s="56">
        <f t="shared" si="53"/>
        <v>0</v>
      </c>
      <c r="AD58" s="56">
        <f t="shared" si="53"/>
        <v>0</v>
      </c>
    </row>
    <row r="59" spans="1:30" x14ac:dyDescent="0.25">
      <c r="B59" s="59">
        <v>7</v>
      </c>
      <c r="C59" s="31"/>
      <c r="D59" s="31" t="s">
        <v>134</v>
      </c>
      <c r="E59" s="31" t="s">
        <v>134</v>
      </c>
      <c r="F59" s="31" t="s">
        <v>130</v>
      </c>
      <c r="G59" s="31" t="s">
        <v>159</v>
      </c>
      <c r="H59" s="31" t="s">
        <v>131</v>
      </c>
      <c r="I59" s="31" t="s">
        <v>131</v>
      </c>
      <c r="J59" s="31" t="s">
        <v>131</v>
      </c>
      <c r="L59" s="64" t="s">
        <v>164</v>
      </c>
      <c r="M59" s="65">
        <f>SUM(M56:M58)</f>
        <v>7</v>
      </c>
      <c r="N59" s="65">
        <f t="shared" ref="N59" si="62">SUM(N56:N58)</f>
        <v>10</v>
      </c>
      <c r="O59" s="65">
        <f t="shared" ref="O59" si="63">SUM(O56:O58)</f>
        <v>12</v>
      </c>
      <c r="P59" s="65">
        <f t="shared" ref="P59" si="64">SUM(P56:P58)</f>
        <v>14</v>
      </c>
      <c r="Q59" s="65">
        <f t="shared" ref="Q59" si="65">SUM(Q56:Q58)</f>
        <v>15</v>
      </c>
      <c r="R59" s="65">
        <f t="shared" ref="R59" si="66">SUM(R56:R58)</f>
        <v>12</v>
      </c>
      <c r="S59" s="65">
        <f t="shared" ref="S59" si="67">SUM(S56:S58)</f>
        <v>11</v>
      </c>
      <c r="T59" s="65">
        <f t="shared" ref="T59" si="68">SUM(T56:T58)</f>
        <v>13</v>
      </c>
      <c r="V59" s="64" t="s">
        <v>164</v>
      </c>
      <c r="W59" s="102">
        <f t="shared" si="54"/>
        <v>0.46666666666666667</v>
      </c>
      <c r="X59" s="102">
        <f t="shared" si="53"/>
        <v>0.66666666666666663</v>
      </c>
      <c r="Y59" s="102">
        <f t="shared" si="53"/>
        <v>0.8</v>
      </c>
      <c r="Z59" s="102">
        <f t="shared" si="53"/>
        <v>0.93333333333333335</v>
      </c>
      <c r="AA59" s="102">
        <f t="shared" si="53"/>
        <v>1</v>
      </c>
      <c r="AB59" s="102">
        <f t="shared" si="53"/>
        <v>0.8571428571428571</v>
      </c>
      <c r="AC59" s="102">
        <f t="shared" si="53"/>
        <v>0.7857142857142857</v>
      </c>
      <c r="AD59" s="102">
        <f t="shared" si="53"/>
        <v>0.9285714285714286</v>
      </c>
    </row>
    <row r="60" spans="1:30" x14ac:dyDescent="0.25">
      <c r="B60" s="59">
        <v>8</v>
      </c>
      <c r="C60" s="31" t="s">
        <v>140</v>
      </c>
      <c r="D60" s="31" t="s">
        <v>130</v>
      </c>
      <c r="E60" s="31" t="s">
        <v>159</v>
      </c>
      <c r="F60" s="31" t="s">
        <v>159</v>
      </c>
      <c r="G60" s="31" t="s">
        <v>130</v>
      </c>
      <c r="H60" s="31" t="s">
        <v>157</v>
      </c>
      <c r="I60" s="31" t="s">
        <v>157</v>
      </c>
      <c r="J60" s="31" t="s">
        <v>131</v>
      </c>
      <c r="L60" s="53" t="s">
        <v>160</v>
      </c>
      <c r="M60" s="58">
        <v>8</v>
      </c>
      <c r="N60" s="58">
        <v>5</v>
      </c>
      <c r="O60" s="58">
        <v>3</v>
      </c>
      <c r="P60" s="58">
        <v>1</v>
      </c>
      <c r="Q60" s="58"/>
      <c r="R60" s="58">
        <v>2</v>
      </c>
      <c r="S60" s="58">
        <v>3</v>
      </c>
      <c r="T60" s="58">
        <v>1</v>
      </c>
      <c r="V60" s="53" t="s">
        <v>160</v>
      </c>
      <c r="W60" s="56">
        <f t="shared" si="54"/>
        <v>0.53333333333333333</v>
      </c>
      <c r="X60" s="56">
        <f t="shared" si="53"/>
        <v>0.33333333333333331</v>
      </c>
      <c r="Y60" s="56">
        <f t="shared" si="53"/>
        <v>0.2</v>
      </c>
      <c r="Z60" s="56">
        <f t="shared" si="53"/>
        <v>6.6666666666666666E-2</v>
      </c>
      <c r="AA60" s="56">
        <f t="shared" si="53"/>
        <v>0</v>
      </c>
      <c r="AB60" s="56">
        <f t="shared" si="53"/>
        <v>0.14285714285714285</v>
      </c>
      <c r="AC60" s="56">
        <f t="shared" si="53"/>
        <v>0.21428571428571427</v>
      </c>
      <c r="AD60" s="56">
        <f t="shared" si="53"/>
        <v>7.1428571428571425E-2</v>
      </c>
    </row>
    <row r="61" spans="1:30" x14ac:dyDescent="0.25">
      <c r="B61" s="59">
        <v>9</v>
      </c>
      <c r="C61" s="31"/>
      <c r="D61" s="31"/>
      <c r="E61" s="31" t="s">
        <v>132</v>
      </c>
      <c r="F61" s="31" t="s">
        <v>134</v>
      </c>
      <c r="G61" s="31" t="s">
        <v>141</v>
      </c>
      <c r="H61" s="31" t="s">
        <v>158</v>
      </c>
      <c r="I61" s="31" t="s">
        <v>158</v>
      </c>
      <c r="J61" s="31"/>
      <c r="L61" s="52"/>
      <c r="M61" s="58">
        <f>SUM(M59:M60)</f>
        <v>15</v>
      </c>
      <c r="N61" s="58">
        <f t="shared" ref="N61" si="69">SUM(N59:N60)</f>
        <v>15</v>
      </c>
      <c r="O61" s="58">
        <f t="shared" ref="O61" si="70">SUM(O59:O60)</f>
        <v>15</v>
      </c>
      <c r="P61" s="58">
        <f t="shared" ref="P61" si="71">SUM(P59:P60)</f>
        <v>15</v>
      </c>
      <c r="Q61" s="58">
        <f t="shared" ref="Q61" si="72">SUM(Q59:Q60)</f>
        <v>15</v>
      </c>
      <c r="R61" s="58">
        <f t="shared" ref="R61" si="73">SUM(R59:R60)</f>
        <v>14</v>
      </c>
      <c r="S61" s="58">
        <f t="shared" ref="S61" si="74">SUM(S59:S60)</f>
        <v>14</v>
      </c>
      <c r="T61" s="58">
        <f t="shared" ref="T61" si="75">SUM(T59:T60)</f>
        <v>14</v>
      </c>
      <c r="V61" s="52"/>
      <c r="W61" s="56">
        <f t="shared" si="54"/>
        <v>1</v>
      </c>
      <c r="X61" s="56">
        <f t="shared" si="53"/>
        <v>1</v>
      </c>
      <c r="Y61" s="56">
        <f t="shared" si="53"/>
        <v>1</v>
      </c>
      <c r="Z61" s="56">
        <f t="shared" si="53"/>
        <v>1</v>
      </c>
      <c r="AA61" s="56">
        <f t="shared" si="53"/>
        <v>1</v>
      </c>
      <c r="AB61" s="56">
        <f t="shared" si="53"/>
        <v>1</v>
      </c>
      <c r="AC61" s="56">
        <f t="shared" si="53"/>
        <v>1</v>
      </c>
      <c r="AD61" s="56">
        <f t="shared" si="53"/>
        <v>1</v>
      </c>
    </row>
    <row r="62" spans="1:30" x14ac:dyDescent="0.25">
      <c r="B62" s="59">
        <v>10</v>
      </c>
      <c r="C62" s="31" t="s">
        <v>136</v>
      </c>
      <c r="D62" s="31" t="s">
        <v>130</v>
      </c>
      <c r="E62" s="31" t="s">
        <v>130</v>
      </c>
      <c r="F62" s="31" t="s">
        <v>130</v>
      </c>
      <c r="G62" s="31" t="s">
        <v>131</v>
      </c>
      <c r="H62" s="31" t="s">
        <v>157</v>
      </c>
      <c r="I62" s="31" t="s">
        <v>157</v>
      </c>
      <c r="J62" s="31" t="s">
        <v>157</v>
      </c>
    </row>
    <row r="63" spans="1:30" x14ac:dyDescent="0.25">
      <c r="B63" s="59">
        <v>11</v>
      </c>
      <c r="C63" s="31" t="s">
        <v>130</v>
      </c>
      <c r="D63" s="31"/>
      <c r="E63" s="31" t="s">
        <v>137</v>
      </c>
      <c r="F63" s="31" t="s">
        <v>130</v>
      </c>
      <c r="G63" s="31" t="s">
        <v>137</v>
      </c>
      <c r="H63" s="31" t="s">
        <v>157</v>
      </c>
      <c r="I63" s="31" t="s">
        <v>157</v>
      </c>
      <c r="J63" s="31" t="s">
        <v>157</v>
      </c>
    </row>
    <row r="64" spans="1:30" x14ac:dyDescent="0.25">
      <c r="B64" s="59">
        <v>12</v>
      </c>
      <c r="C64" s="31" t="s">
        <v>134</v>
      </c>
      <c r="D64" s="31" t="s">
        <v>159</v>
      </c>
      <c r="E64" s="31" t="s">
        <v>158</v>
      </c>
      <c r="F64" s="31" t="s">
        <v>158</v>
      </c>
      <c r="G64" s="31" t="s">
        <v>141</v>
      </c>
      <c r="H64" s="31"/>
      <c r="I64" s="31" t="s">
        <v>159</v>
      </c>
      <c r="J64" s="31" t="s">
        <v>157</v>
      </c>
    </row>
    <row r="65" spans="2:10" x14ac:dyDescent="0.25">
      <c r="B65" s="59">
        <v>13</v>
      </c>
      <c r="C65" s="31"/>
      <c r="D65" s="31" t="s">
        <v>138</v>
      </c>
      <c r="E65" s="31" t="s">
        <v>143</v>
      </c>
      <c r="F65" s="31" t="s">
        <v>134</v>
      </c>
      <c r="G65" s="31" t="s">
        <v>158</v>
      </c>
      <c r="H65" s="31" t="s">
        <v>159</v>
      </c>
      <c r="I65" s="31"/>
      <c r="J65" s="31" t="s">
        <v>158</v>
      </c>
    </row>
    <row r="66" spans="2:10" x14ac:dyDescent="0.25">
      <c r="B66" s="59">
        <v>14</v>
      </c>
      <c r="C66" s="31"/>
      <c r="D66" s="31" t="s">
        <v>138</v>
      </c>
      <c r="E66" s="31"/>
      <c r="F66" s="31" t="s">
        <v>142</v>
      </c>
      <c r="G66" s="31" t="s">
        <v>141</v>
      </c>
      <c r="H66" s="31" t="s">
        <v>133</v>
      </c>
      <c r="I66" s="31"/>
      <c r="J66" s="31" t="s">
        <v>157</v>
      </c>
    </row>
    <row r="67" spans="2:10" x14ac:dyDescent="0.25">
      <c r="B67" s="59">
        <v>15</v>
      </c>
      <c r="C67" s="31"/>
      <c r="D67" s="31" t="s">
        <v>134</v>
      </c>
      <c r="E67" s="31"/>
      <c r="F67" s="31"/>
      <c r="G67" s="31" t="s">
        <v>137</v>
      </c>
      <c r="H67" s="31"/>
      <c r="I67" s="31"/>
      <c r="J67" s="31" t="s">
        <v>157</v>
      </c>
    </row>
    <row r="68" spans="2:10" x14ac:dyDescent="0.25">
      <c r="C68" s="31"/>
      <c r="D68" s="31"/>
      <c r="E68" s="31"/>
      <c r="F68" s="31"/>
      <c r="G68" s="31"/>
      <c r="H68" s="31"/>
      <c r="I68" s="31"/>
      <c r="J68" s="31"/>
    </row>
  </sheetData>
  <sortState xmlns:xlrd2="http://schemas.microsoft.com/office/spreadsheetml/2017/richdata2" ref="A54:M67">
    <sortCondition ref="B54:B67"/>
  </sortState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A4BA2F-62CA-47E0-AB26-E020D240E458}">
  <dimension ref="A3:AD57"/>
  <sheetViews>
    <sheetView workbookViewId="0">
      <selection activeCell="AG4" sqref="AG4"/>
    </sheetView>
  </sheetViews>
  <sheetFormatPr defaultRowHeight="15.75" x14ac:dyDescent="0.25"/>
  <cols>
    <col min="1" max="1" width="6.7109375" style="103" customWidth="1"/>
    <col min="2" max="2" width="6.7109375" style="59" customWidth="1"/>
    <col min="3" max="10" width="6.7109375" customWidth="1"/>
    <col min="13" max="20" width="5.7109375" customWidth="1"/>
    <col min="23" max="30" width="7.28515625" customWidth="1"/>
  </cols>
  <sheetData>
    <row r="3" spans="1:30" s="97" customFormat="1" x14ac:dyDescent="0.25">
      <c r="A3" s="103"/>
      <c r="B3" s="104"/>
      <c r="C3" s="101">
        <v>18</v>
      </c>
      <c r="D3" s="101">
        <v>19</v>
      </c>
      <c r="E3" s="101">
        <v>20</v>
      </c>
      <c r="F3" s="101">
        <v>21</v>
      </c>
      <c r="G3" s="101">
        <v>22</v>
      </c>
      <c r="H3" s="101">
        <v>23</v>
      </c>
      <c r="I3" s="101">
        <v>24</v>
      </c>
      <c r="J3" s="101">
        <v>25</v>
      </c>
      <c r="L3" s="52"/>
      <c r="M3" s="51">
        <v>18</v>
      </c>
      <c r="N3" s="51">
        <v>19</v>
      </c>
      <c r="O3" s="51">
        <v>20</v>
      </c>
      <c r="P3" s="51">
        <v>21</v>
      </c>
      <c r="Q3" s="51">
        <v>22</v>
      </c>
      <c r="R3" s="51">
        <v>23</v>
      </c>
      <c r="S3" s="51">
        <v>24</v>
      </c>
      <c r="T3" s="51">
        <v>25</v>
      </c>
      <c r="V3" s="52"/>
      <c r="W3" s="51">
        <v>18</v>
      </c>
      <c r="X3" s="51">
        <v>19</v>
      </c>
      <c r="Y3" s="51">
        <v>20</v>
      </c>
      <c r="Z3" s="51">
        <v>21</v>
      </c>
      <c r="AA3" s="51">
        <v>22</v>
      </c>
      <c r="AB3" s="51">
        <v>23</v>
      </c>
      <c r="AC3" s="51">
        <v>24</v>
      </c>
      <c r="AD3" s="51">
        <v>25</v>
      </c>
    </row>
    <row r="4" spans="1:30" x14ac:dyDescent="0.25">
      <c r="A4" s="103" t="s">
        <v>10</v>
      </c>
      <c r="B4" s="59">
        <v>1</v>
      </c>
      <c r="C4" s="31"/>
      <c r="D4" s="31" t="s">
        <v>134</v>
      </c>
      <c r="E4" s="31" t="s">
        <v>157</v>
      </c>
      <c r="F4" s="31"/>
      <c r="G4" s="31" t="s">
        <v>141</v>
      </c>
      <c r="H4" s="31" t="s">
        <v>131</v>
      </c>
      <c r="I4" s="31" t="s">
        <v>157</v>
      </c>
      <c r="J4" s="31" t="s">
        <v>158</v>
      </c>
      <c r="L4" s="53" t="s">
        <v>155</v>
      </c>
      <c r="M4" s="58"/>
      <c r="N4" s="58">
        <v>2</v>
      </c>
      <c r="O4" s="58">
        <v>2</v>
      </c>
      <c r="P4" s="58">
        <v>3</v>
      </c>
      <c r="Q4" s="58">
        <v>4</v>
      </c>
      <c r="R4" s="58">
        <v>5</v>
      </c>
      <c r="S4" s="58">
        <v>5</v>
      </c>
      <c r="T4" s="58">
        <v>4</v>
      </c>
      <c r="V4" s="53" t="s">
        <v>155</v>
      </c>
      <c r="W4" s="56">
        <f>M4/M$11</f>
        <v>0</v>
      </c>
      <c r="X4" s="56">
        <f t="shared" ref="X4:AD10" si="0">N4/N$11</f>
        <v>0.4</v>
      </c>
      <c r="Y4" s="56">
        <f t="shared" si="0"/>
        <v>0.4</v>
      </c>
      <c r="Z4" s="56">
        <f t="shared" si="0"/>
        <v>0.6</v>
      </c>
      <c r="AA4" s="56">
        <f t="shared" si="0"/>
        <v>0.8</v>
      </c>
      <c r="AB4" s="56">
        <f t="shared" si="0"/>
        <v>1</v>
      </c>
      <c r="AC4" s="56">
        <f t="shared" si="0"/>
        <v>1</v>
      </c>
      <c r="AD4" s="56">
        <f t="shared" si="0"/>
        <v>0.8</v>
      </c>
    </row>
    <row r="5" spans="1:30" x14ac:dyDescent="0.25">
      <c r="B5" s="59">
        <v>2</v>
      </c>
      <c r="C5" s="31" t="s">
        <v>130</v>
      </c>
      <c r="D5" s="31" t="s">
        <v>159</v>
      </c>
      <c r="E5" s="31" t="s">
        <v>158</v>
      </c>
      <c r="F5" s="31" t="s">
        <v>134</v>
      </c>
      <c r="G5" s="31" t="s">
        <v>159</v>
      </c>
      <c r="H5" s="31" t="s">
        <v>157</v>
      </c>
      <c r="I5" s="31" t="s">
        <v>157</v>
      </c>
      <c r="J5" s="31" t="s">
        <v>157</v>
      </c>
      <c r="L5" s="53" t="s">
        <v>147</v>
      </c>
      <c r="M5" s="58">
        <v>4</v>
      </c>
      <c r="N5" s="58">
        <v>3</v>
      </c>
      <c r="O5" s="58">
        <v>3</v>
      </c>
      <c r="P5" s="58">
        <v>1</v>
      </c>
      <c r="Q5" s="58"/>
      <c r="R5" s="58"/>
      <c r="S5" s="58"/>
      <c r="T5" s="58"/>
      <c r="V5" s="53" t="s">
        <v>147</v>
      </c>
      <c r="W5" s="56">
        <f t="shared" ref="W5:W10" si="1">M5/M$11</f>
        <v>0.8</v>
      </c>
      <c r="X5" s="56">
        <f t="shared" si="0"/>
        <v>0.6</v>
      </c>
      <c r="Y5" s="56">
        <f t="shared" si="0"/>
        <v>0.6</v>
      </c>
      <c r="Z5" s="56">
        <f t="shared" si="0"/>
        <v>0.2</v>
      </c>
      <c r="AA5" s="56">
        <f t="shared" si="0"/>
        <v>0</v>
      </c>
      <c r="AB5" s="56"/>
      <c r="AC5" s="56"/>
      <c r="AD5" s="56"/>
    </row>
    <row r="6" spans="1:30" x14ac:dyDescent="0.25">
      <c r="B6" s="59">
        <v>3</v>
      </c>
      <c r="C6" s="31" t="s">
        <v>130</v>
      </c>
      <c r="D6" s="31" t="s">
        <v>159</v>
      </c>
      <c r="E6" s="31" t="s">
        <v>134</v>
      </c>
      <c r="F6" s="31" t="s">
        <v>159</v>
      </c>
      <c r="G6" s="31" t="s">
        <v>157</v>
      </c>
      <c r="H6" s="31" t="s">
        <v>157</v>
      </c>
      <c r="I6" s="31" t="s">
        <v>131</v>
      </c>
      <c r="J6" s="31" t="s">
        <v>157</v>
      </c>
      <c r="L6" s="64" t="s">
        <v>163</v>
      </c>
      <c r="M6" s="65">
        <f>SUM(M4:M5)</f>
        <v>4</v>
      </c>
      <c r="N6" s="65">
        <f t="shared" ref="N6:T6" si="2">SUM(N4:N5)</f>
        <v>5</v>
      </c>
      <c r="O6" s="65">
        <f t="shared" si="2"/>
        <v>5</v>
      </c>
      <c r="P6" s="65">
        <f t="shared" si="2"/>
        <v>4</v>
      </c>
      <c r="Q6" s="65">
        <f t="shared" si="2"/>
        <v>4</v>
      </c>
      <c r="R6" s="65">
        <f t="shared" si="2"/>
        <v>5</v>
      </c>
      <c r="S6" s="65">
        <f t="shared" si="2"/>
        <v>5</v>
      </c>
      <c r="T6" s="65">
        <f t="shared" si="2"/>
        <v>4</v>
      </c>
      <c r="V6" s="64" t="s">
        <v>163</v>
      </c>
      <c r="W6" s="102">
        <f t="shared" si="1"/>
        <v>0.8</v>
      </c>
      <c r="X6" s="102">
        <f t="shared" si="0"/>
        <v>1</v>
      </c>
      <c r="Y6" s="102">
        <f t="shared" si="0"/>
        <v>1</v>
      </c>
      <c r="Z6" s="102">
        <f t="shared" si="0"/>
        <v>0.8</v>
      </c>
      <c r="AA6" s="102">
        <f t="shared" si="0"/>
        <v>0.8</v>
      </c>
      <c r="AB6" s="102">
        <f t="shared" si="0"/>
        <v>1</v>
      </c>
      <c r="AC6" s="102">
        <f t="shared" si="0"/>
        <v>1</v>
      </c>
      <c r="AD6" s="102">
        <f t="shared" si="0"/>
        <v>0.8</v>
      </c>
    </row>
    <row r="7" spans="1:30" x14ac:dyDescent="0.25">
      <c r="B7" s="59">
        <v>4</v>
      </c>
      <c r="C7" s="31" t="s">
        <v>134</v>
      </c>
      <c r="D7" s="31" t="s">
        <v>130</v>
      </c>
      <c r="E7" s="31" t="s">
        <v>130</v>
      </c>
      <c r="F7" s="31" t="s">
        <v>158</v>
      </c>
      <c r="G7" s="31" t="s">
        <v>158</v>
      </c>
      <c r="H7" s="31" t="s">
        <v>157</v>
      </c>
      <c r="I7" s="31" t="s">
        <v>158</v>
      </c>
      <c r="J7" s="31" t="s">
        <v>157</v>
      </c>
      <c r="L7" s="53" t="s">
        <v>146</v>
      </c>
      <c r="M7" s="58"/>
      <c r="N7" s="58"/>
      <c r="O7" s="58"/>
      <c r="P7" s="58"/>
      <c r="Q7" s="58">
        <v>1</v>
      </c>
      <c r="R7" s="58"/>
      <c r="S7" s="58"/>
      <c r="T7" s="58"/>
      <c r="V7" s="53" t="s">
        <v>146</v>
      </c>
      <c r="W7" s="56">
        <f t="shared" si="1"/>
        <v>0</v>
      </c>
      <c r="X7" s="56">
        <f t="shared" si="0"/>
        <v>0</v>
      </c>
      <c r="Y7" s="56">
        <f t="shared" si="0"/>
        <v>0</v>
      </c>
      <c r="Z7" s="56">
        <f t="shared" si="0"/>
        <v>0</v>
      </c>
      <c r="AA7" s="56">
        <f t="shared" si="0"/>
        <v>0.2</v>
      </c>
      <c r="AB7" s="56">
        <f t="shared" si="0"/>
        <v>0</v>
      </c>
      <c r="AC7" s="56">
        <f t="shared" si="0"/>
        <v>0</v>
      </c>
      <c r="AD7" s="56">
        <f t="shared" si="0"/>
        <v>0</v>
      </c>
    </row>
    <row r="8" spans="1:30" x14ac:dyDescent="0.25">
      <c r="B8" s="59">
        <v>5</v>
      </c>
      <c r="C8" s="31" t="s">
        <v>130</v>
      </c>
      <c r="D8" s="31" t="s">
        <v>130</v>
      </c>
      <c r="E8" s="31" t="s">
        <v>130</v>
      </c>
      <c r="F8" s="31" t="s">
        <v>159</v>
      </c>
      <c r="G8" s="31" t="s">
        <v>131</v>
      </c>
      <c r="H8" s="31" t="s">
        <v>131</v>
      </c>
      <c r="I8" s="31" t="s">
        <v>131</v>
      </c>
      <c r="J8" s="31"/>
      <c r="L8" s="53" t="s">
        <v>145</v>
      </c>
      <c r="M8" s="58"/>
      <c r="N8" s="58"/>
      <c r="O8" s="58"/>
      <c r="P8" s="58"/>
      <c r="Q8" s="58"/>
      <c r="R8" s="58"/>
      <c r="S8" s="58"/>
      <c r="T8" s="58"/>
      <c r="V8" s="53" t="s">
        <v>145</v>
      </c>
      <c r="W8" s="56">
        <f t="shared" si="1"/>
        <v>0</v>
      </c>
      <c r="X8" s="56">
        <f t="shared" si="0"/>
        <v>0</v>
      </c>
      <c r="Y8" s="56">
        <f t="shared" si="0"/>
        <v>0</v>
      </c>
      <c r="Z8" s="56">
        <f t="shared" si="0"/>
        <v>0</v>
      </c>
      <c r="AA8" s="56">
        <f t="shared" si="0"/>
        <v>0</v>
      </c>
      <c r="AB8" s="56">
        <f t="shared" si="0"/>
        <v>0</v>
      </c>
      <c r="AC8" s="56">
        <f t="shared" si="0"/>
        <v>0</v>
      </c>
      <c r="AD8" s="56">
        <f t="shared" si="0"/>
        <v>0</v>
      </c>
    </row>
    <row r="9" spans="1:30" x14ac:dyDescent="0.25">
      <c r="C9" s="31"/>
      <c r="D9" s="31"/>
      <c r="E9" s="31"/>
      <c r="F9" s="31"/>
      <c r="G9" s="31"/>
      <c r="H9" s="31"/>
      <c r="I9" s="31"/>
      <c r="J9" s="31"/>
      <c r="L9" s="64" t="s">
        <v>164</v>
      </c>
      <c r="M9" s="65">
        <f>SUM(M6:M8)</f>
        <v>4</v>
      </c>
      <c r="N9" s="65">
        <f t="shared" ref="N9:T9" si="3">SUM(N6:N8)</f>
        <v>5</v>
      </c>
      <c r="O9" s="65">
        <f t="shared" si="3"/>
        <v>5</v>
      </c>
      <c r="P9" s="65">
        <f t="shared" si="3"/>
        <v>4</v>
      </c>
      <c r="Q9" s="65">
        <f t="shared" si="3"/>
        <v>5</v>
      </c>
      <c r="R9" s="65">
        <f t="shared" si="3"/>
        <v>5</v>
      </c>
      <c r="S9" s="65">
        <f t="shared" si="3"/>
        <v>5</v>
      </c>
      <c r="T9" s="65">
        <f t="shared" si="3"/>
        <v>4</v>
      </c>
      <c r="V9" s="64" t="s">
        <v>164</v>
      </c>
      <c r="W9" s="102">
        <f t="shared" si="1"/>
        <v>0.8</v>
      </c>
      <c r="X9" s="102">
        <f t="shared" si="0"/>
        <v>1</v>
      </c>
      <c r="Y9" s="102">
        <f t="shared" si="0"/>
        <v>1</v>
      </c>
      <c r="Z9" s="102">
        <f t="shared" si="0"/>
        <v>0.8</v>
      </c>
      <c r="AA9" s="102">
        <f t="shared" si="0"/>
        <v>1</v>
      </c>
      <c r="AB9" s="102">
        <f t="shared" si="0"/>
        <v>1</v>
      </c>
      <c r="AC9" s="102">
        <f t="shared" si="0"/>
        <v>1</v>
      </c>
      <c r="AD9" s="102">
        <f t="shared" si="0"/>
        <v>0.8</v>
      </c>
    </row>
    <row r="10" spans="1:30" x14ac:dyDescent="0.25">
      <c r="C10" s="31"/>
      <c r="D10" s="31"/>
      <c r="E10" s="31"/>
      <c r="F10" s="31"/>
      <c r="G10" s="31"/>
      <c r="H10" s="31"/>
      <c r="I10" s="31"/>
      <c r="J10" s="31"/>
      <c r="L10" s="53" t="s">
        <v>160</v>
      </c>
      <c r="M10" s="58">
        <v>1</v>
      </c>
      <c r="N10" s="58"/>
      <c r="O10" s="58"/>
      <c r="P10" s="58">
        <v>1</v>
      </c>
      <c r="Q10" s="58"/>
      <c r="R10" s="58"/>
      <c r="S10" s="58"/>
      <c r="T10" s="58">
        <v>1</v>
      </c>
      <c r="V10" s="53" t="s">
        <v>160</v>
      </c>
      <c r="W10" s="56">
        <f t="shared" si="1"/>
        <v>0.2</v>
      </c>
      <c r="X10" s="56">
        <f t="shared" si="0"/>
        <v>0</v>
      </c>
      <c r="Y10" s="56">
        <f t="shared" si="0"/>
        <v>0</v>
      </c>
      <c r="Z10" s="56">
        <f t="shared" si="0"/>
        <v>0.2</v>
      </c>
      <c r="AA10" s="56">
        <f t="shared" si="0"/>
        <v>0</v>
      </c>
      <c r="AB10" s="56">
        <f t="shared" si="0"/>
        <v>0</v>
      </c>
      <c r="AC10" s="56">
        <f t="shared" si="0"/>
        <v>0</v>
      </c>
      <c r="AD10" s="56">
        <f t="shared" si="0"/>
        <v>0.2</v>
      </c>
    </row>
    <row r="11" spans="1:30" x14ac:dyDescent="0.25">
      <c r="C11" s="1"/>
      <c r="D11" s="1"/>
      <c r="E11" s="1"/>
      <c r="F11" s="1"/>
      <c r="G11" s="1"/>
      <c r="H11" s="1"/>
      <c r="I11" s="1"/>
      <c r="J11" s="1"/>
      <c r="L11" s="52"/>
      <c r="M11" s="58">
        <f>SUM(M9:M10)</f>
        <v>5</v>
      </c>
      <c r="N11" s="58">
        <f t="shared" ref="N11:T11" si="4">SUM(N9:N10)</f>
        <v>5</v>
      </c>
      <c r="O11" s="58">
        <f t="shared" si="4"/>
        <v>5</v>
      </c>
      <c r="P11" s="58">
        <f t="shared" si="4"/>
        <v>5</v>
      </c>
      <c r="Q11" s="58">
        <f t="shared" si="4"/>
        <v>5</v>
      </c>
      <c r="R11" s="58">
        <f t="shared" si="4"/>
        <v>5</v>
      </c>
      <c r="S11" s="58">
        <f t="shared" si="4"/>
        <v>5</v>
      </c>
      <c r="T11" s="58">
        <f t="shared" si="4"/>
        <v>5</v>
      </c>
      <c r="V11" s="52"/>
      <c r="W11" s="56">
        <f>SUM(W9:W10)</f>
        <v>1</v>
      </c>
      <c r="X11" s="56">
        <f t="shared" ref="X11:AD11" si="5">SUM(X9:X10)</f>
        <v>1</v>
      </c>
      <c r="Y11" s="56">
        <f t="shared" si="5"/>
        <v>1</v>
      </c>
      <c r="Z11" s="56">
        <f t="shared" si="5"/>
        <v>1</v>
      </c>
      <c r="AA11" s="56">
        <f t="shared" si="5"/>
        <v>1</v>
      </c>
      <c r="AB11" s="56">
        <f t="shared" si="5"/>
        <v>1</v>
      </c>
      <c r="AC11" s="56">
        <f t="shared" si="5"/>
        <v>1</v>
      </c>
      <c r="AD11" s="56">
        <f t="shared" si="5"/>
        <v>1</v>
      </c>
    </row>
    <row r="12" spans="1:30" x14ac:dyDescent="0.25">
      <c r="C12" s="1"/>
      <c r="D12" s="1"/>
      <c r="E12" s="1"/>
      <c r="F12" s="1"/>
      <c r="G12" s="1"/>
      <c r="H12" s="1"/>
      <c r="I12" s="1"/>
      <c r="J12" s="1"/>
      <c r="L12" s="52"/>
      <c r="M12" s="32"/>
      <c r="N12" s="32"/>
      <c r="O12" s="32"/>
      <c r="P12" s="32"/>
      <c r="Q12" s="32"/>
      <c r="R12" s="32"/>
      <c r="S12" s="32"/>
      <c r="T12" s="32"/>
      <c r="V12" s="52"/>
      <c r="W12" s="61"/>
      <c r="X12" s="61"/>
      <c r="Y12" s="61"/>
      <c r="Z12" s="61"/>
      <c r="AA12" s="61"/>
      <c r="AB12" s="61"/>
      <c r="AC12" s="61"/>
      <c r="AD12" s="61"/>
    </row>
    <row r="13" spans="1:30" x14ac:dyDescent="0.25">
      <c r="C13" s="1"/>
      <c r="D13" s="1"/>
      <c r="E13" s="1"/>
      <c r="F13" s="1"/>
      <c r="G13" s="1"/>
      <c r="H13" s="1"/>
      <c r="I13" s="1"/>
      <c r="J13" s="1"/>
    </row>
    <row r="14" spans="1:30" x14ac:dyDescent="0.25">
      <c r="C14" s="101">
        <v>18</v>
      </c>
      <c r="D14" s="101">
        <v>19</v>
      </c>
      <c r="E14" s="101">
        <v>20</v>
      </c>
      <c r="F14" s="101">
        <v>21</v>
      </c>
      <c r="G14" s="101">
        <v>22</v>
      </c>
      <c r="H14" s="101">
        <v>23</v>
      </c>
      <c r="I14" s="101">
        <v>24</v>
      </c>
      <c r="J14" s="101">
        <v>25</v>
      </c>
      <c r="L14" s="52"/>
      <c r="M14" s="51">
        <v>18</v>
      </c>
      <c r="N14" s="51">
        <v>19</v>
      </c>
      <c r="O14" s="51">
        <v>20</v>
      </c>
      <c r="P14" s="51">
        <v>21</v>
      </c>
      <c r="Q14" s="51">
        <v>22</v>
      </c>
      <c r="R14" s="51">
        <v>23</v>
      </c>
      <c r="S14" s="51">
        <v>24</v>
      </c>
      <c r="T14" s="51">
        <v>25</v>
      </c>
      <c r="U14" s="97"/>
      <c r="V14" s="52"/>
      <c r="W14" s="51">
        <v>18</v>
      </c>
      <c r="X14" s="51">
        <v>19</v>
      </c>
      <c r="Y14" s="51">
        <v>20</v>
      </c>
      <c r="Z14" s="51">
        <v>21</v>
      </c>
      <c r="AA14" s="51">
        <v>22</v>
      </c>
      <c r="AB14" s="51">
        <v>23</v>
      </c>
      <c r="AC14" s="51">
        <v>24</v>
      </c>
      <c r="AD14" s="51">
        <v>25</v>
      </c>
    </row>
    <row r="15" spans="1:30" x14ac:dyDescent="0.25">
      <c r="A15" s="103" t="s">
        <v>37</v>
      </c>
      <c r="B15" s="59">
        <v>1</v>
      </c>
      <c r="C15" s="31" t="s">
        <v>130</v>
      </c>
      <c r="D15" s="31" t="s">
        <v>158</v>
      </c>
      <c r="E15" s="31" t="s">
        <v>159</v>
      </c>
      <c r="F15" s="31" t="s">
        <v>131</v>
      </c>
      <c r="G15" s="31" t="s">
        <v>157</v>
      </c>
      <c r="H15" s="31" t="s">
        <v>157</v>
      </c>
      <c r="I15" s="31" t="s">
        <v>157</v>
      </c>
      <c r="J15" s="31" t="s">
        <v>158</v>
      </c>
      <c r="L15" s="53" t="s">
        <v>155</v>
      </c>
      <c r="M15" s="58"/>
      <c r="N15" s="58">
        <v>2</v>
      </c>
      <c r="O15" s="58">
        <v>4</v>
      </c>
      <c r="P15" s="58">
        <v>4</v>
      </c>
      <c r="Q15" s="58">
        <v>5</v>
      </c>
      <c r="R15" s="58">
        <v>5</v>
      </c>
      <c r="S15" s="58">
        <v>5</v>
      </c>
      <c r="T15" s="58">
        <v>5</v>
      </c>
      <c r="V15" s="53" t="s">
        <v>155</v>
      </c>
      <c r="W15" s="56">
        <f>M15/M$22</f>
        <v>0</v>
      </c>
      <c r="X15" s="56">
        <f t="shared" ref="X15:AD21" si="6">N15/N$22</f>
        <v>0.4</v>
      </c>
      <c r="Y15" s="56">
        <f t="shared" si="6"/>
        <v>0.8</v>
      </c>
      <c r="Z15" s="56">
        <f t="shared" si="6"/>
        <v>0.8</v>
      </c>
      <c r="AA15" s="56">
        <f t="shared" si="6"/>
        <v>1</v>
      </c>
      <c r="AB15" s="56">
        <f t="shared" si="6"/>
        <v>1</v>
      </c>
      <c r="AC15" s="56">
        <f t="shared" si="6"/>
        <v>1</v>
      </c>
      <c r="AD15" s="56">
        <f t="shared" si="6"/>
        <v>1</v>
      </c>
    </row>
    <row r="16" spans="1:30" x14ac:dyDescent="0.25">
      <c r="B16" s="59">
        <v>2</v>
      </c>
      <c r="C16" s="31" t="s">
        <v>130</v>
      </c>
      <c r="D16" s="31" t="s">
        <v>130</v>
      </c>
      <c r="E16" s="31" t="s">
        <v>134</v>
      </c>
      <c r="F16" s="31" t="s">
        <v>159</v>
      </c>
      <c r="G16" s="31" t="s">
        <v>158</v>
      </c>
      <c r="H16" s="31" t="s">
        <v>131</v>
      </c>
      <c r="I16" s="31" t="s">
        <v>131</v>
      </c>
      <c r="J16" s="31" t="s">
        <v>131</v>
      </c>
      <c r="L16" s="53" t="s">
        <v>147</v>
      </c>
      <c r="M16" s="58">
        <v>4</v>
      </c>
      <c r="N16" s="58">
        <v>3</v>
      </c>
      <c r="O16" s="58">
        <v>1</v>
      </c>
      <c r="P16" s="58">
        <v>1</v>
      </c>
      <c r="Q16" s="58"/>
      <c r="R16" s="58"/>
      <c r="S16" s="58"/>
      <c r="T16" s="58"/>
      <c r="V16" s="53" t="s">
        <v>147</v>
      </c>
      <c r="W16" s="56">
        <f t="shared" ref="W16:W21" si="7">M16/M$22</f>
        <v>0.8</v>
      </c>
      <c r="X16" s="56">
        <f t="shared" si="6"/>
        <v>0.6</v>
      </c>
      <c r="Y16" s="56">
        <f t="shared" si="6"/>
        <v>0.2</v>
      </c>
      <c r="Z16" s="56">
        <f t="shared" si="6"/>
        <v>0.2</v>
      </c>
      <c r="AA16" s="56">
        <f t="shared" si="6"/>
        <v>0</v>
      </c>
      <c r="AB16" s="56"/>
      <c r="AC16" s="56"/>
      <c r="AD16" s="56"/>
    </row>
    <row r="17" spans="1:30" x14ac:dyDescent="0.25">
      <c r="B17" s="59">
        <v>3</v>
      </c>
      <c r="C17" s="31" t="s">
        <v>130</v>
      </c>
      <c r="D17" s="31" t="s">
        <v>158</v>
      </c>
      <c r="E17" s="31" t="s">
        <v>131</v>
      </c>
      <c r="F17" s="31" t="s">
        <v>131</v>
      </c>
      <c r="G17" s="31" t="s">
        <v>131</v>
      </c>
      <c r="H17" s="31" t="s">
        <v>131</v>
      </c>
      <c r="I17" s="31" t="s">
        <v>131</v>
      </c>
      <c r="J17" s="31" t="s">
        <v>131</v>
      </c>
      <c r="L17" s="64" t="s">
        <v>163</v>
      </c>
      <c r="M17" s="65">
        <f>SUM(M15:M16)</f>
        <v>4</v>
      </c>
      <c r="N17" s="65">
        <f t="shared" ref="N17:T17" si="8">SUM(N15:N16)</f>
        <v>5</v>
      </c>
      <c r="O17" s="65">
        <f t="shared" si="8"/>
        <v>5</v>
      </c>
      <c r="P17" s="65">
        <f t="shared" si="8"/>
        <v>5</v>
      </c>
      <c r="Q17" s="65">
        <f t="shared" si="8"/>
        <v>5</v>
      </c>
      <c r="R17" s="65">
        <f t="shared" si="8"/>
        <v>5</v>
      </c>
      <c r="S17" s="65">
        <f t="shared" si="8"/>
        <v>5</v>
      </c>
      <c r="T17" s="65">
        <f t="shared" si="8"/>
        <v>5</v>
      </c>
      <c r="V17" s="64" t="s">
        <v>163</v>
      </c>
      <c r="W17" s="102">
        <f t="shared" si="7"/>
        <v>0.8</v>
      </c>
      <c r="X17" s="102">
        <f t="shared" si="6"/>
        <v>1</v>
      </c>
      <c r="Y17" s="102">
        <f t="shared" si="6"/>
        <v>1</v>
      </c>
      <c r="Z17" s="102">
        <f t="shared" si="6"/>
        <v>1</v>
      </c>
      <c r="AA17" s="102">
        <f t="shared" si="6"/>
        <v>1</v>
      </c>
      <c r="AB17" s="102">
        <f t="shared" si="6"/>
        <v>1</v>
      </c>
      <c r="AC17" s="102">
        <f t="shared" si="6"/>
        <v>1</v>
      </c>
      <c r="AD17" s="102">
        <f t="shared" si="6"/>
        <v>1</v>
      </c>
    </row>
    <row r="18" spans="1:30" x14ac:dyDescent="0.25">
      <c r="B18" s="59">
        <v>4</v>
      </c>
      <c r="C18" s="31" t="s">
        <v>134</v>
      </c>
      <c r="D18" s="31" t="s">
        <v>130</v>
      </c>
      <c r="E18" s="31" t="s">
        <v>159</v>
      </c>
      <c r="F18" s="31" t="s">
        <v>130</v>
      </c>
      <c r="G18" s="31" t="s">
        <v>159</v>
      </c>
      <c r="H18" s="31" t="s">
        <v>159</v>
      </c>
      <c r="I18" s="31" t="s">
        <v>157</v>
      </c>
      <c r="J18" s="31" t="s">
        <v>131</v>
      </c>
      <c r="L18" s="53" t="s">
        <v>146</v>
      </c>
      <c r="M18" s="58"/>
      <c r="N18" s="58"/>
      <c r="O18" s="58"/>
      <c r="P18" s="58"/>
      <c r="Q18" s="58"/>
      <c r="R18" s="58"/>
      <c r="S18" s="58"/>
      <c r="T18" s="58"/>
      <c r="V18" s="53" t="s">
        <v>146</v>
      </c>
      <c r="W18" s="56">
        <f t="shared" si="7"/>
        <v>0</v>
      </c>
      <c r="X18" s="56">
        <f t="shared" si="6"/>
        <v>0</v>
      </c>
      <c r="Y18" s="56">
        <f t="shared" si="6"/>
        <v>0</v>
      </c>
      <c r="Z18" s="56">
        <f t="shared" si="6"/>
        <v>0</v>
      </c>
      <c r="AA18" s="56">
        <f t="shared" si="6"/>
        <v>0</v>
      </c>
      <c r="AB18" s="56">
        <f t="shared" si="6"/>
        <v>0</v>
      </c>
      <c r="AC18" s="56">
        <f t="shared" si="6"/>
        <v>0</v>
      </c>
      <c r="AD18" s="56">
        <f t="shared" si="6"/>
        <v>0</v>
      </c>
    </row>
    <row r="19" spans="1:30" x14ac:dyDescent="0.25">
      <c r="B19" s="59">
        <v>5</v>
      </c>
      <c r="C19" s="31"/>
      <c r="D19" s="31" t="s">
        <v>130</v>
      </c>
      <c r="E19" s="31" t="s">
        <v>159</v>
      </c>
      <c r="F19" s="31" t="s">
        <v>157</v>
      </c>
      <c r="G19" s="31" t="s">
        <v>157</v>
      </c>
      <c r="H19" s="31" t="s">
        <v>131</v>
      </c>
      <c r="I19" s="31" t="s">
        <v>157</v>
      </c>
      <c r="J19" s="31" t="s">
        <v>157</v>
      </c>
      <c r="L19" s="53" t="s">
        <v>145</v>
      </c>
      <c r="M19" s="58"/>
      <c r="N19" s="58"/>
      <c r="O19" s="58"/>
      <c r="P19" s="58"/>
      <c r="Q19" s="58"/>
      <c r="R19" s="58"/>
      <c r="S19" s="58"/>
      <c r="T19" s="58"/>
      <c r="V19" s="53" t="s">
        <v>145</v>
      </c>
      <c r="W19" s="56">
        <f t="shared" si="7"/>
        <v>0</v>
      </c>
      <c r="X19" s="56">
        <f t="shared" si="6"/>
        <v>0</v>
      </c>
      <c r="Y19" s="56">
        <f t="shared" si="6"/>
        <v>0</v>
      </c>
      <c r="Z19" s="56">
        <f t="shared" si="6"/>
        <v>0</v>
      </c>
      <c r="AA19" s="56">
        <f t="shared" si="6"/>
        <v>0</v>
      </c>
      <c r="AB19" s="56">
        <f t="shared" si="6"/>
        <v>0</v>
      </c>
      <c r="AC19" s="56">
        <f t="shared" si="6"/>
        <v>0</v>
      </c>
      <c r="AD19" s="56">
        <f t="shared" si="6"/>
        <v>0</v>
      </c>
    </row>
    <row r="20" spans="1:30" x14ac:dyDescent="0.25">
      <c r="C20" s="31"/>
      <c r="D20" s="31"/>
      <c r="E20" s="31"/>
      <c r="F20" s="31"/>
      <c r="G20" s="31"/>
      <c r="H20" s="31"/>
      <c r="I20" s="31"/>
      <c r="J20" s="31"/>
      <c r="L20" s="64" t="s">
        <v>164</v>
      </c>
      <c r="M20" s="65">
        <f>SUM(M17:M19)</f>
        <v>4</v>
      </c>
      <c r="N20" s="65">
        <f t="shared" ref="N20:T20" si="9">SUM(N17:N19)</f>
        <v>5</v>
      </c>
      <c r="O20" s="65">
        <f t="shared" si="9"/>
        <v>5</v>
      </c>
      <c r="P20" s="65">
        <f t="shared" si="9"/>
        <v>5</v>
      </c>
      <c r="Q20" s="65">
        <f t="shared" si="9"/>
        <v>5</v>
      </c>
      <c r="R20" s="65">
        <f t="shared" si="9"/>
        <v>5</v>
      </c>
      <c r="S20" s="65">
        <f t="shared" si="9"/>
        <v>5</v>
      </c>
      <c r="T20" s="65">
        <f t="shared" si="9"/>
        <v>5</v>
      </c>
      <c r="V20" s="64" t="s">
        <v>164</v>
      </c>
      <c r="W20" s="102">
        <f t="shared" si="7"/>
        <v>0.8</v>
      </c>
      <c r="X20" s="102">
        <f t="shared" si="6"/>
        <v>1</v>
      </c>
      <c r="Y20" s="102">
        <f t="shared" si="6"/>
        <v>1</v>
      </c>
      <c r="Z20" s="102">
        <f t="shared" si="6"/>
        <v>1</v>
      </c>
      <c r="AA20" s="102">
        <f t="shared" si="6"/>
        <v>1</v>
      </c>
      <c r="AB20" s="102">
        <f t="shared" si="6"/>
        <v>1</v>
      </c>
      <c r="AC20" s="102">
        <f t="shared" si="6"/>
        <v>1</v>
      </c>
      <c r="AD20" s="102">
        <f t="shared" si="6"/>
        <v>1</v>
      </c>
    </row>
    <row r="21" spans="1:30" x14ac:dyDescent="0.25">
      <c r="C21" s="31"/>
      <c r="D21" s="31"/>
      <c r="E21" s="31"/>
      <c r="F21" s="31"/>
      <c r="G21" s="31"/>
      <c r="H21" s="31"/>
      <c r="I21" s="31"/>
      <c r="J21" s="31"/>
      <c r="L21" s="53" t="s">
        <v>160</v>
      </c>
      <c r="M21" s="58">
        <v>1</v>
      </c>
      <c r="N21" s="58"/>
      <c r="O21" s="58"/>
      <c r="P21" s="58"/>
      <c r="Q21" s="58"/>
      <c r="R21" s="58"/>
      <c r="S21" s="58"/>
      <c r="T21" s="58"/>
      <c r="V21" s="53" t="s">
        <v>160</v>
      </c>
      <c r="W21" s="56">
        <f t="shared" si="7"/>
        <v>0.2</v>
      </c>
      <c r="X21" s="56">
        <f t="shared" si="6"/>
        <v>0</v>
      </c>
      <c r="Y21" s="56">
        <f t="shared" si="6"/>
        <v>0</v>
      </c>
      <c r="Z21" s="56">
        <f t="shared" si="6"/>
        <v>0</v>
      </c>
      <c r="AA21" s="56">
        <f t="shared" si="6"/>
        <v>0</v>
      </c>
      <c r="AB21" s="56">
        <f t="shared" si="6"/>
        <v>0</v>
      </c>
      <c r="AC21" s="56">
        <f t="shared" si="6"/>
        <v>0</v>
      </c>
      <c r="AD21" s="56">
        <f t="shared" si="6"/>
        <v>0</v>
      </c>
    </row>
    <row r="22" spans="1:30" x14ac:dyDescent="0.25">
      <c r="C22" s="31"/>
      <c r="D22" s="31"/>
      <c r="E22" s="31"/>
      <c r="F22" s="31"/>
      <c r="G22" s="31"/>
      <c r="H22" s="31"/>
      <c r="I22" s="31"/>
      <c r="J22" s="31"/>
      <c r="L22" s="52"/>
      <c r="M22" s="58">
        <f>SUM(M20:M21)</f>
        <v>5</v>
      </c>
      <c r="N22" s="58">
        <f t="shared" ref="N22:T22" si="10">SUM(N20:N21)</f>
        <v>5</v>
      </c>
      <c r="O22" s="58">
        <f t="shared" si="10"/>
        <v>5</v>
      </c>
      <c r="P22" s="58">
        <f t="shared" si="10"/>
        <v>5</v>
      </c>
      <c r="Q22" s="58">
        <f t="shared" si="10"/>
        <v>5</v>
      </c>
      <c r="R22" s="58">
        <f t="shared" si="10"/>
        <v>5</v>
      </c>
      <c r="S22" s="58">
        <f t="shared" si="10"/>
        <v>5</v>
      </c>
      <c r="T22" s="58">
        <f t="shared" si="10"/>
        <v>5</v>
      </c>
      <c r="V22" s="52"/>
      <c r="W22" s="56">
        <f>SUM(W20:W21)</f>
        <v>1</v>
      </c>
      <c r="X22" s="56">
        <f t="shared" ref="X22:AD22" si="11">SUM(X20:X21)</f>
        <v>1</v>
      </c>
      <c r="Y22" s="56">
        <f t="shared" si="11"/>
        <v>1</v>
      </c>
      <c r="Z22" s="56">
        <f t="shared" si="11"/>
        <v>1</v>
      </c>
      <c r="AA22" s="56">
        <f t="shared" si="11"/>
        <v>1</v>
      </c>
      <c r="AB22" s="56">
        <f t="shared" si="11"/>
        <v>1</v>
      </c>
      <c r="AC22" s="56">
        <f t="shared" si="11"/>
        <v>1</v>
      </c>
      <c r="AD22" s="56">
        <f t="shared" si="11"/>
        <v>1</v>
      </c>
    </row>
    <row r="23" spans="1:30" x14ac:dyDescent="0.25">
      <c r="C23" s="31"/>
      <c r="D23" s="31"/>
      <c r="E23" s="31"/>
      <c r="F23" s="31"/>
      <c r="G23" s="31"/>
      <c r="H23" s="31"/>
      <c r="I23" s="31"/>
      <c r="J23" s="31"/>
    </row>
    <row r="24" spans="1:30" x14ac:dyDescent="0.25">
      <c r="C24" s="31"/>
      <c r="D24" s="31"/>
      <c r="E24" s="31"/>
      <c r="F24" s="31"/>
      <c r="G24" s="31"/>
      <c r="H24" s="31"/>
      <c r="I24" s="31"/>
      <c r="J24" s="31"/>
    </row>
    <row r="25" spans="1:30" x14ac:dyDescent="0.25">
      <c r="C25" s="101">
        <v>18</v>
      </c>
      <c r="D25" s="101">
        <v>19</v>
      </c>
      <c r="E25" s="101">
        <v>20</v>
      </c>
      <c r="F25" s="101">
        <v>21</v>
      </c>
      <c r="G25" s="101">
        <v>22</v>
      </c>
      <c r="H25" s="101">
        <v>23</v>
      </c>
      <c r="I25" s="101">
        <v>24</v>
      </c>
      <c r="J25" s="101">
        <v>25</v>
      </c>
      <c r="L25" s="52"/>
      <c r="M25" s="51">
        <v>18</v>
      </c>
      <c r="N25" s="51">
        <v>19</v>
      </c>
      <c r="O25" s="51">
        <v>20</v>
      </c>
      <c r="P25" s="51">
        <v>21</v>
      </c>
      <c r="Q25" s="51">
        <v>22</v>
      </c>
      <c r="R25" s="51">
        <v>23</v>
      </c>
      <c r="S25" s="51">
        <v>24</v>
      </c>
      <c r="T25" s="51">
        <v>25</v>
      </c>
      <c r="U25" s="97"/>
      <c r="V25" s="52"/>
      <c r="W25" s="51">
        <v>18</v>
      </c>
      <c r="X25" s="51">
        <v>19</v>
      </c>
      <c r="Y25" s="51">
        <v>20</v>
      </c>
      <c r="Z25" s="51">
        <v>21</v>
      </c>
      <c r="AA25" s="51">
        <v>22</v>
      </c>
      <c r="AB25" s="51">
        <v>23</v>
      </c>
      <c r="AC25" s="51">
        <v>24</v>
      </c>
      <c r="AD25" s="51">
        <v>25</v>
      </c>
    </row>
    <row r="26" spans="1:30" x14ac:dyDescent="0.25">
      <c r="A26" s="103" t="s">
        <v>53</v>
      </c>
      <c r="B26" s="59">
        <v>1</v>
      </c>
      <c r="C26" s="31" t="s">
        <v>139</v>
      </c>
      <c r="D26" s="31" t="s">
        <v>130</v>
      </c>
      <c r="E26" s="31" t="s">
        <v>132</v>
      </c>
      <c r="F26" s="31" t="s">
        <v>159</v>
      </c>
      <c r="G26" s="31" t="s">
        <v>159</v>
      </c>
      <c r="H26" s="31" t="s">
        <v>159</v>
      </c>
      <c r="I26" s="31"/>
      <c r="J26" s="31" t="s">
        <v>159</v>
      </c>
      <c r="L26" s="53" t="s">
        <v>155</v>
      </c>
      <c r="M26" s="58"/>
      <c r="N26" s="58">
        <v>1</v>
      </c>
      <c r="O26" s="58">
        <v>6</v>
      </c>
      <c r="P26" s="58">
        <v>7</v>
      </c>
      <c r="Q26" s="58">
        <v>11</v>
      </c>
      <c r="R26" s="58">
        <v>12</v>
      </c>
      <c r="S26" s="58">
        <v>11</v>
      </c>
      <c r="T26" s="58">
        <v>12</v>
      </c>
      <c r="V26" s="53" t="s">
        <v>155</v>
      </c>
      <c r="W26" s="56">
        <f>M26/M$33</f>
        <v>0</v>
      </c>
      <c r="X26" s="56">
        <f t="shared" ref="X26:AD33" si="12">N26/N$33</f>
        <v>7.6923076923076927E-2</v>
      </c>
      <c r="Y26" s="56">
        <f t="shared" si="12"/>
        <v>0.46153846153846156</v>
      </c>
      <c r="Z26" s="56">
        <f t="shared" si="12"/>
        <v>0.53846153846153844</v>
      </c>
      <c r="AA26" s="56">
        <f t="shared" si="12"/>
        <v>0.84615384615384615</v>
      </c>
      <c r="AB26" s="56">
        <f t="shared" si="12"/>
        <v>0.92307692307692313</v>
      </c>
      <c r="AC26" s="56">
        <f t="shared" si="12"/>
        <v>0.84615384615384615</v>
      </c>
      <c r="AD26" s="56">
        <f t="shared" si="12"/>
        <v>0.92307692307692313</v>
      </c>
    </row>
    <row r="27" spans="1:30" x14ac:dyDescent="0.25">
      <c r="B27" s="59">
        <v>2</v>
      </c>
      <c r="C27" s="31" t="s">
        <v>139</v>
      </c>
      <c r="D27" s="31" t="s">
        <v>130</v>
      </c>
      <c r="E27" s="31" t="s">
        <v>159</v>
      </c>
      <c r="F27" s="31" t="s">
        <v>158</v>
      </c>
      <c r="G27" s="31" t="s">
        <v>157</v>
      </c>
      <c r="H27" s="31" t="s">
        <v>158</v>
      </c>
      <c r="I27" s="31" t="s">
        <v>157</v>
      </c>
      <c r="J27" s="31" t="s">
        <v>157</v>
      </c>
      <c r="L27" s="53" t="s">
        <v>147</v>
      </c>
      <c r="M27" s="58">
        <v>6</v>
      </c>
      <c r="N27" s="58">
        <v>8</v>
      </c>
      <c r="O27" s="58">
        <v>3</v>
      </c>
      <c r="P27" s="58">
        <v>3</v>
      </c>
      <c r="Q27" s="58">
        <v>1</v>
      </c>
      <c r="R27" s="58"/>
      <c r="S27" s="58"/>
      <c r="T27" s="58"/>
      <c r="V27" s="53" t="s">
        <v>147</v>
      </c>
      <c r="W27" s="56">
        <f t="shared" ref="W27:W33" si="13">M27/M$33</f>
        <v>0.46153846153846156</v>
      </c>
      <c r="X27" s="56">
        <f t="shared" si="12"/>
        <v>0.61538461538461542</v>
      </c>
      <c r="Y27" s="56">
        <f t="shared" si="12"/>
        <v>0.23076923076923078</v>
      </c>
      <c r="Z27" s="56">
        <f t="shared" si="12"/>
        <v>0.23076923076923078</v>
      </c>
      <c r="AA27" s="56">
        <f t="shared" si="12"/>
        <v>7.6923076923076927E-2</v>
      </c>
      <c r="AB27" s="56"/>
      <c r="AC27" s="56"/>
      <c r="AD27" s="56"/>
    </row>
    <row r="28" spans="1:30" x14ac:dyDescent="0.25">
      <c r="B28" s="59">
        <v>3</v>
      </c>
      <c r="C28" s="31" t="s">
        <v>134</v>
      </c>
      <c r="D28" s="31" t="s">
        <v>134</v>
      </c>
      <c r="E28" s="31" t="s">
        <v>159</v>
      </c>
      <c r="F28" s="31" t="s">
        <v>159</v>
      </c>
      <c r="G28" s="31"/>
      <c r="H28" s="31"/>
      <c r="I28" s="31"/>
      <c r="J28" s="31"/>
      <c r="L28" s="64" t="s">
        <v>163</v>
      </c>
      <c r="M28" s="65">
        <f>SUM(M26:M27)</f>
        <v>6</v>
      </c>
      <c r="N28" s="65">
        <f t="shared" ref="N28:T28" si="14">SUM(N26:N27)</f>
        <v>9</v>
      </c>
      <c r="O28" s="65">
        <f t="shared" si="14"/>
        <v>9</v>
      </c>
      <c r="P28" s="65">
        <f t="shared" si="14"/>
        <v>10</v>
      </c>
      <c r="Q28" s="65">
        <f t="shared" si="14"/>
        <v>12</v>
      </c>
      <c r="R28" s="65">
        <f t="shared" si="14"/>
        <v>12</v>
      </c>
      <c r="S28" s="65">
        <f t="shared" si="14"/>
        <v>11</v>
      </c>
      <c r="T28" s="65">
        <f t="shared" si="14"/>
        <v>12</v>
      </c>
      <c r="V28" s="64" t="s">
        <v>163</v>
      </c>
      <c r="W28" s="102">
        <f t="shared" si="13"/>
        <v>0.46153846153846156</v>
      </c>
      <c r="X28" s="102">
        <f t="shared" si="12"/>
        <v>0.69230769230769229</v>
      </c>
      <c r="Y28" s="102">
        <f t="shared" si="12"/>
        <v>0.69230769230769229</v>
      </c>
      <c r="Z28" s="102">
        <f t="shared" si="12"/>
        <v>0.76923076923076927</v>
      </c>
      <c r="AA28" s="102">
        <f t="shared" si="12"/>
        <v>0.92307692307692313</v>
      </c>
      <c r="AB28" s="102">
        <f t="shared" si="12"/>
        <v>0.92307692307692313</v>
      </c>
      <c r="AC28" s="102">
        <f t="shared" si="12"/>
        <v>0.84615384615384615</v>
      </c>
      <c r="AD28" s="102">
        <f t="shared" si="12"/>
        <v>0.92307692307692313</v>
      </c>
    </row>
    <row r="29" spans="1:30" x14ac:dyDescent="0.25">
      <c r="B29" s="59">
        <v>4</v>
      </c>
      <c r="C29" s="31"/>
      <c r="D29" s="31"/>
      <c r="E29" s="31"/>
      <c r="F29" s="31" t="s">
        <v>134</v>
      </c>
      <c r="G29" s="31" t="s">
        <v>159</v>
      </c>
      <c r="H29" s="31" t="s">
        <v>157</v>
      </c>
      <c r="I29" s="31" t="s">
        <v>158</v>
      </c>
      <c r="J29" s="31" t="s">
        <v>159</v>
      </c>
      <c r="L29" s="53" t="s">
        <v>146</v>
      </c>
      <c r="M29" s="58">
        <v>1</v>
      </c>
      <c r="N29" s="58">
        <v>2</v>
      </c>
      <c r="O29" s="58"/>
      <c r="P29" s="58">
        <v>3</v>
      </c>
      <c r="Q29" s="58"/>
      <c r="R29" s="58"/>
      <c r="S29" s="58"/>
      <c r="T29" s="58"/>
      <c r="V29" s="53" t="s">
        <v>146</v>
      </c>
      <c r="W29" s="56">
        <f t="shared" si="13"/>
        <v>7.6923076923076927E-2</v>
      </c>
      <c r="X29" s="56">
        <f t="shared" si="12"/>
        <v>0.15384615384615385</v>
      </c>
      <c r="Y29" s="56">
        <f t="shared" si="12"/>
        <v>0</v>
      </c>
      <c r="Z29" s="56">
        <f t="shared" si="12"/>
        <v>0.23076923076923078</v>
      </c>
      <c r="AA29" s="56">
        <f t="shared" si="12"/>
        <v>0</v>
      </c>
      <c r="AB29" s="56">
        <f t="shared" si="12"/>
        <v>0</v>
      </c>
      <c r="AC29" s="56">
        <f t="shared" si="12"/>
        <v>0</v>
      </c>
      <c r="AD29" s="56">
        <f t="shared" si="12"/>
        <v>0</v>
      </c>
    </row>
    <row r="30" spans="1:30" x14ac:dyDescent="0.25">
      <c r="B30" s="59">
        <v>5</v>
      </c>
      <c r="C30" s="31" t="s">
        <v>136</v>
      </c>
      <c r="D30" s="31" t="s">
        <v>139</v>
      </c>
      <c r="E30" s="31" t="s">
        <v>159</v>
      </c>
      <c r="F30" s="31" t="s">
        <v>157</v>
      </c>
      <c r="G30" s="31" t="s">
        <v>158</v>
      </c>
      <c r="H30" s="31" t="s">
        <v>131</v>
      </c>
      <c r="I30" s="31" t="s">
        <v>131</v>
      </c>
      <c r="J30" s="31" t="s">
        <v>157</v>
      </c>
      <c r="L30" s="53" t="s">
        <v>145</v>
      </c>
      <c r="M30" s="58"/>
      <c r="N30" s="58"/>
      <c r="O30" s="58">
        <v>3</v>
      </c>
      <c r="P30" s="58"/>
      <c r="Q30" s="58"/>
      <c r="R30" s="58"/>
      <c r="S30" s="58"/>
      <c r="T30" s="58"/>
      <c r="V30" s="53" t="s">
        <v>145</v>
      </c>
      <c r="W30" s="56">
        <f t="shared" si="13"/>
        <v>0</v>
      </c>
      <c r="X30" s="56">
        <f t="shared" si="12"/>
        <v>0</v>
      </c>
      <c r="Y30" s="56">
        <f t="shared" si="12"/>
        <v>0.23076923076923078</v>
      </c>
      <c r="Z30" s="56">
        <f t="shared" si="12"/>
        <v>0</v>
      </c>
      <c r="AA30" s="56">
        <f t="shared" si="12"/>
        <v>0</v>
      </c>
      <c r="AB30" s="56">
        <f t="shared" si="12"/>
        <v>0</v>
      </c>
      <c r="AC30" s="56">
        <f t="shared" si="12"/>
        <v>0</v>
      </c>
      <c r="AD30" s="56">
        <f t="shared" si="12"/>
        <v>0</v>
      </c>
    </row>
    <row r="31" spans="1:30" x14ac:dyDescent="0.25">
      <c r="B31" s="59">
        <v>6</v>
      </c>
      <c r="C31" s="31"/>
      <c r="D31" s="31" t="s">
        <v>138</v>
      </c>
      <c r="E31" s="31" t="s">
        <v>137</v>
      </c>
      <c r="F31" s="31" t="s">
        <v>142</v>
      </c>
      <c r="G31" s="31" t="s">
        <v>159</v>
      </c>
      <c r="H31" s="31" t="s">
        <v>157</v>
      </c>
      <c r="I31" s="31" t="s">
        <v>159</v>
      </c>
      <c r="J31" s="31" t="s">
        <v>157</v>
      </c>
      <c r="L31" s="64" t="s">
        <v>164</v>
      </c>
      <c r="M31" s="65">
        <f>SUM(M28:M30)</f>
        <v>7</v>
      </c>
      <c r="N31" s="65">
        <f t="shared" ref="N31:T31" si="15">SUM(N28:N30)</f>
        <v>11</v>
      </c>
      <c r="O31" s="65">
        <f t="shared" si="15"/>
        <v>12</v>
      </c>
      <c r="P31" s="65">
        <f t="shared" si="15"/>
        <v>13</v>
      </c>
      <c r="Q31" s="65">
        <f t="shared" si="15"/>
        <v>12</v>
      </c>
      <c r="R31" s="65">
        <f t="shared" si="15"/>
        <v>12</v>
      </c>
      <c r="S31" s="65">
        <f t="shared" si="15"/>
        <v>11</v>
      </c>
      <c r="T31" s="65">
        <f t="shared" si="15"/>
        <v>12</v>
      </c>
      <c r="V31" s="64" t="s">
        <v>164</v>
      </c>
      <c r="W31" s="102">
        <f t="shared" si="13"/>
        <v>0.53846153846153844</v>
      </c>
      <c r="X31" s="102">
        <f t="shared" si="12"/>
        <v>0.84615384615384615</v>
      </c>
      <c r="Y31" s="102">
        <f t="shared" si="12"/>
        <v>0.92307692307692313</v>
      </c>
      <c r="Z31" s="102">
        <f t="shared" si="12"/>
        <v>1</v>
      </c>
      <c r="AA31" s="102">
        <f t="shared" si="12"/>
        <v>0.92307692307692313</v>
      </c>
      <c r="AB31" s="102">
        <f t="shared" si="12"/>
        <v>0.92307692307692313</v>
      </c>
      <c r="AC31" s="102">
        <f t="shared" si="12"/>
        <v>0.84615384615384615</v>
      </c>
      <c r="AD31" s="102">
        <f t="shared" si="12"/>
        <v>0.92307692307692313</v>
      </c>
    </row>
    <row r="32" spans="1:30" x14ac:dyDescent="0.25">
      <c r="B32" s="59">
        <v>7</v>
      </c>
      <c r="C32" s="31" t="s">
        <v>134</v>
      </c>
      <c r="D32" s="31" t="s">
        <v>130</v>
      </c>
      <c r="E32" s="31" t="s">
        <v>159</v>
      </c>
      <c r="F32" s="31" t="s">
        <v>158</v>
      </c>
      <c r="G32" s="31" t="s">
        <v>157</v>
      </c>
      <c r="H32" s="31" t="s">
        <v>131</v>
      </c>
      <c r="I32" s="31" t="s">
        <v>157</v>
      </c>
      <c r="J32" s="31" t="s">
        <v>131</v>
      </c>
      <c r="L32" s="53" t="s">
        <v>160</v>
      </c>
      <c r="M32" s="58">
        <v>6</v>
      </c>
      <c r="N32" s="58">
        <v>2</v>
      </c>
      <c r="O32" s="58">
        <v>1</v>
      </c>
      <c r="P32" s="58"/>
      <c r="Q32" s="58">
        <v>1</v>
      </c>
      <c r="R32" s="58">
        <v>1</v>
      </c>
      <c r="S32" s="58">
        <v>2</v>
      </c>
      <c r="T32" s="58">
        <v>1</v>
      </c>
      <c r="V32" s="53" t="s">
        <v>160</v>
      </c>
      <c r="W32" s="56">
        <f t="shared" si="13"/>
        <v>0.46153846153846156</v>
      </c>
      <c r="X32" s="56">
        <f t="shared" si="12"/>
        <v>0.15384615384615385</v>
      </c>
      <c r="Y32" s="56">
        <f t="shared" si="12"/>
        <v>7.6923076923076927E-2</v>
      </c>
      <c r="Z32" s="56">
        <f t="shared" si="12"/>
        <v>0</v>
      </c>
      <c r="AA32" s="56">
        <f t="shared" si="12"/>
        <v>7.6923076923076927E-2</v>
      </c>
      <c r="AB32" s="56">
        <f t="shared" si="12"/>
        <v>7.6923076923076927E-2</v>
      </c>
      <c r="AC32" s="56">
        <f t="shared" si="12"/>
        <v>0.15384615384615385</v>
      </c>
      <c r="AD32" s="56">
        <f t="shared" si="12"/>
        <v>7.6923076923076927E-2</v>
      </c>
    </row>
    <row r="33" spans="1:30" x14ac:dyDescent="0.25">
      <c r="B33" s="59">
        <v>8</v>
      </c>
      <c r="C33" s="31"/>
      <c r="D33" s="31" t="s">
        <v>132</v>
      </c>
      <c r="E33" s="31" t="s">
        <v>134</v>
      </c>
      <c r="F33" s="31" t="s">
        <v>159</v>
      </c>
      <c r="G33" s="31" t="s">
        <v>158</v>
      </c>
      <c r="H33" s="31" t="s">
        <v>157</v>
      </c>
      <c r="I33" s="31" t="s">
        <v>159</v>
      </c>
      <c r="J33" s="31" t="s">
        <v>157</v>
      </c>
      <c r="L33" s="52"/>
      <c r="M33" s="58">
        <f>SUM(M31:M32)</f>
        <v>13</v>
      </c>
      <c r="N33" s="58">
        <f t="shared" ref="N33:T33" si="16">SUM(N31:N32)</f>
        <v>13</v>
      </c>
      <c r="O33" s="58">
        <f t="shared" si="16"/>
        <v>13</v>
      </c>
      <c r="P33" s="58">
        <f t="shared" si="16"/>
        <v>13</v>
      </c>
      <c r="Q33" s="58">
        <f t="shared" si="16"/>
        <v>13</v>
      </c>
      <c r="R33" s="58">
        <f t="shared" si="16"/>
        <v>13</v>
      </c>
      <c r="S33" s="58">
        <f t="shared" si="16"/>
        <v>13</v>
      </c>
      <c r="T33" s="58">
        <f t="shared" si="16"/>
        <v>13</v>
      </c>
      <c r="V33" s="52"/>
      <c r="W33" s="56">
        <f t="shared" si="13"/>
        <v>1</v>
      </c>
      <c r="X33" s="56">
        <f t="shared" si="12"/>
        <v>1</v>
      </c>
      <c r="Y33" s="56">
        <f t="shared" si="12"/>
        <v>1</v>
      </c>
      <c r="Z33" s="56">
        <f t="shared" si="12"/>
        <v>1</v>
      </c>
      <c r="AA33" s="56">
        <f t="shared" si="12"/>
        <v>1</v>
      </c>
      <c r="AB33" s="56">
        <f t="shared" si="12"/>
        <v>1</v>
      </c>
      <c r="AC33" s="56">
        <f t="shared" si="12"/>
        <v>1</v>
      </c>
      <c r="AD33" s="56">
        <f t="shared" si="12"/>
        <v>1</v>
      </c>
    </row>
    <row r="34" spans="1:30" x14ac:dyDescent="0.25">
      <c r="B34" s="59">
        <v>9</v>
      </c>
      <c r="C34" s="31"/>
      <c r="D34" s="31" t="s">
        <v>130</v>
      </c>
      <c r="E34" s="31" t="s">
        <v>157</v>
      </c>
      <c r="F34" s="31" t="s">
        <v>130</v>
      </c>
      <c r="G34" s="31" t="s">
        <v>159</v>
      </c>
      <c r="H34" s="31" t="s">
        <v>158</v>
      </c>
      <c r="I34" s="31" t="s">
        <v>157</v>
      </c>
      <c r="J34" s="31" t="s">
        <v>131</v>
      </c>
    </row>
    <row r="35" spans="1:30" x14ac:dyDescent="0.25">
      <c r="B35" s="59">
        <v>10</v>
      </c>
      <c r="C35" s="31"/>
      <c r="D35" s="31" t="s">
        <v>138</v>
      </c>
      <c r="E35" s="31" t="s">
        <v>137</v>
      </c>
      <c r="F35" s="31" t="s">
        <v>142</v>
      </c>
      <c r="G35" s="31" t="s">
        <v>158</v>
      </c>
      <c r="H35" s="31" t="s">
        <v>157</v>
      </c>
      <c r="I35" s="31" t="s">
        <v>157</v>
      </c>
      <c r="J35" s="31" t="s">
        <v>157</v>
      </c>
    </row>
    <row r="36" spans="1:30" x14ac:dyDescent="0.25">
      <c r="B36" s="59">
        <v>11</v>
      </c>
      <c r="C36" s="31"/>
      <c r="D36" s="31"/>
      <c r="E36" s="31" t="s">
        <v>137</v>
      </c>
      <c r="F36" s="31" t="s">
        <v>142</v>
      </c>
      <c r="G36" s="31" t="s">
        <v>130</v>
      </c>
      <c r="H36" s="31" t="s">
        <v>157</v>
      </c>
      <c r="I36" s="31" t="s">
        <v>131</v>
      </c>
      <c r="J36" s="31" t="s">
        <v>131</v>
      </c>
    </row>
    <row r="37" spans="1:30" x14ac:dyDescent="0.25">
      <c r="B37" s="59">
        <v>12</v>
      </c>
      <c r="C37" s="31" t="s">
        <v>139</v>
      </c>
      <c r="D37" s="31" t="s">
        <v>130</v>
      </c>
      <c r="E37" s="31" t="s">
        <v>134</v>
      </c>
      <c r="F37" s="31" t="s">
        <v>134</v>
      </c>
      <c r="G37" s="31" t="s">
        <v>157</v>
      </c>
      <c r="H37" s="31" t="s">
        <v>131</v>
      </c>
      <c r="I37" s="31" t="s">
        <v>131</v>
      </c>
      <c r="J37" s="31" t="s">
        <v>131</v>
      </c>
    </row>
    <row r="38" spans="1:30" x14ac:dyDescent="0.25">
      <c r="B38" s="59">
        <v>13</v>
      </c>
      <c r="C38" s="31" t="s">
        <v>140</v>
      </c>
      <c r="D38" s="31" t="s">
        <v>159</v>
      </c>
      <c r="E38" s="31" t="s">
        <v>159</v>
      </c>
      <c r="F38" s="31" t="s">
        <v>159</v>
      </c>
      <c r="G38" s="31" t="s">
        <v>157</v>
      </c>
      <c r="H38" s="31" t="s">
        <v>159</v>
      </c>
      <c r="I38" s="31" t="s">
        <v>157</v>
      </c>
      <c r="J38" s="31" t="s">
        <v>131</v>
      </c>
    </row>
    <row r="39" spans="1:30" x14ac:dyDescent="0.25">
      <c r="C39" s="31"/>
      <c r="D39" s="31"/>
      <c r="E39" s="31"/>
      <c r="F39" s="31"/>
      <c r="G39" s="31"/>
      <c r="H39" s="31"/>
      <c r="I39" s="31"/>
      <c r="J39" s="31"/>
    </row>
    <row r="40" spans="1:30" x14ac:dyDescent="0.25">
      <c r="C40" s="31"/>
      <c r="D40" s="31"/>
      <c r="E40" s="31"/>
      <c r="F40" s="31"/>
      <c r="G40" s="31"/>
      <c r="H40" s="31"/>
      <c r="I40" s="31"/>
      <c r="J40" s="31"/>
    </row>
    <row r="41" spans="1:30" x14ac:dyDescent="0.25">
      <c r="C41" s="101">
        <v>18</v>
      </c>
      <c r="D41" s="101">
        <v>19</v>
      </c>
      <c r="E41" s="101">
        <v>20</v>
      </c>
      <c r="F41" s="101">
        <v>21</v>
      </c>
      <c r="G41" s="101">
        <v>22</v>
      </c>
      <c r="H41" s="101">
        <v>23</v>
      </c>
      <c r="I41" s="101">
        <v>24</v>
      </c>
      <c r="J41" s="101">
        <v>25</v>
      </c>
      <c r="L41" s="52"/>
      <c r="M41" s="51">
        <v>18</v>
      </c>
      <c r="N41" s="51">
        <v>19</v>
      </c>
      <c r="O41" s="51">
        <v>20</v>
      </c>
      <c r="P41" s="51">
        <v>21</v>
      </c>
      <c r="Q41" s="51">
        <v>22</v>
      </c>
      <c r="R41" s="51">
        <v>23</v>
      </c>
      <c r="S41" s="51">
        <v>24</v>
      </c>
      <c r="T41" s="51">
        <v>25</v>
      </c>
      <c r="U41" s="97"/>
      <c r="V41" s="52"/>
      <c r="W41" s="51">
        <v>18</v>
      </c>
      <c r="X41" s="51">
        <v>19</v>
      </c>
      <c r="Y41" s="51">
        <v>20</v>
      </c>
      <c r="Z41" s="51">
        <v>21</v>
      </c>
      <c r="AA41" s="51">
        <v>22</v>
      </c>
      <c r="AB41" s="51">
        <v>23</v>
      </c>
      <c r="AC41" s="51">
        <v>24</v>
      </c>
      <c r="AD41" s="51">
        <v>25</v>
      </c>
    </row>
    <row r="42" spans="1:30" x14ac:dyDescent="0.25">
      <c r="B42" s="59">
        <v>1</v>
      </c>
      <c r="C42" s="31" t="s">
        <v>134</v>
      </c>
      <c r="D42" s="31" t="s">
        <v>130</v>
      </c>
      <c r="E42" s="31" t="s">
        <v>158</v>
      </c>
      <c r="F42" s="31" t="s">
        <v>131</v>
      </c>
      <c r="G42" s="31" t="s">
        <v>131</v>
      </c>
      <c r="H42" s="31" t="s">
        <v>157</v>
      </c>
      <c r="I42" s="31" t="s">
        <v>131</v>
      </c>
      <c r="J42" s="31" t="s">
        <v>131</v>
      </c>
      <c r="L42" s="53" t="s">
        <v>155</v>
      </c>
      <c r="M42" s="58"/>
      <c r="N42" s="58">
        <v>1</v>
      </c>
      <c r="O42" s="58">
        <v>4</v>
      </c>
      <c r="P42" s="58">
        <v>4</v>
      </c>
      <c r="Q42" s="58">
        <v>5</v>
      </c>
      <c r="R42" s="58">
        <v>6</v>
      </c>
      <c r="S42" s="58">
        <v>8</v>
      </c>
      <c r="T42" s="58">
        <v>8</v>
      </c>
      <c r="V42" s="53" t="s">
        <v>155</v>
      </c>
      <c r="W42" s="56">
        <f>M42/M$49</f>
        <v>0</v>
      </c>
      <c r="X42" s="56">
        <f t="shared" ref="X42:AD49" si="17">N42/N$49</f>
        <v>0.1111111111111111</v>
      </c>
      <c r="Y42" s="56">
        <f t="shared" si="17"/>
        <v>0.44444444444444442</v>
      </c>
      <c r="Z42" s="56">
        <f t="shared" si="17"/>
        <v>0.44444444444444442</v>
      </c>
      <c r="AA42" s="56">
        <f t="shared" si="17"/>
        <v>0.55555555555555558</v>
      </c>
      <c r="AB42" s="56">
        <f t="shared" si="17"/>
        <v>0.66666666666666663</v>
      </c>
      <c r="AC42" s="56">
        <f t="shared" si="17"/>
        <v>0.88888888888888884</v>
      </c>
      <c r="AD42" s="56">
        <f t="shared" si="17"/>
        <v>0.88888888888888884</v>
      </c>
    </row>
    <row r="43" spans="1:30" x14ac:dyDescent="0.25">
      <c r="A43" s="103" t="s">
        <v>72</v>
      </c>
      <c r="B43" s="59">
        <v>2</v>
      </c>
      <c r="C43" s="31" t="s">
        <v>130</v>
      </c>
      <c r="D43" s="31" t="s">
        <v>130</v>
      </c>
      <c r="E43" s="31"/>
      <c r="F43" s="31" t="s">
        <v>131</v>
      </c>
      <c r="G43" s="31" t="s">
        <v>131</v>
      </c>
      <c r="H43" s="31"/>
      <c r="I43" s="31" t="s">
        <v>131</v>
      </c>
      <c r="J43" s="31" t="s">
        <v>158</v>
      </c>
      <c r="L43" s="53" t="s">
        <v>147</v>
      </c>
      <c r="M43" s="58">
        <v>5</v>
      </c>
      <c r="N43" s="58">
        <v>6</v>
      </c>
      <c r="O43" s="58">
        <v>2</v>
      </c>
      <c r="P43" s="58">
        <v>2</v>
      </c>
      <c r="Q43" s="58"/>
      <c r="R43" s="58"/>
      <c r="S43" s="58"/>
      <c r="T43" s="58"/>
      <c r="V43" s="53" t="s">
        <v>147</v>
      </c>
      <c r="W43" s="56">
        <f t="shared" ref="W43:W49" si="18">M43/M$49</f>
        <v>0.55555555555555558</v>
      </c>
      <c r="X43" s="56">
        <f t="shared" si="17"/>
        <v>0.66666666666666663</v>
      </c>
      <c r="Y43" s="56">
        <f t="shared" si="17"/>
        <v>0.22222222222222221</v>
      </c>
      <c r="Z43" s="56">
        <f t="shared" si="17"/>
        <v>0.22222222222222221</v>
      </c>
      <c r="AA43" s="56">
        <f t="shared" si="17"/>
        <v>0</v>
      </c>
      <c r="AB43" s="56"/>
      <c r="AC43" s="56"/>
      <c r="AD43" s="56"/>
    </row>
    <row r="44" spans="1:30" x14ac:dyDescent="0.25">
      <c r="B44" s="59">
        <v>3</v>
      </c>
      <c r="C44" s="31"/>
      <c r="D44" s="31"/>
      <c r="E44" s="31"/>
      <c r="F44" s="31"/>
      <c r="G44" s="31" t="s">
        <v>141</v>
      </c>
      <c r="H44" s="31"/>
      <c r="I44" s="31" t="s">
        <v>133</v>
      </c>
      <c r="J44" s="31" t="s">
        <v>159</v>
      </c>
      <c r="L44" s="64" t="s">
        <v>163</v>
      </c>
      <c r="M44" s="65">
        <f>SUM(M42:M43)</f>
        <v>5</v>
      </c>
      <c r="N44" s="65">
        <f t="shared" ref="N44:T44" si="19">SUM(N42:N43)</f>
        <v>7</v>
      </c>
      <c r="O44" s="65">
        <f t="shared" si="19"/>
        <v>6</v>
      </c>
      <c r="P44" s="65">
        <f t="shared" si="19"/>
        <v>6</v>
      </c>
      <c r="Q44" s="65">
        <f t="shared" si="19"/>
        <v>5</v>
      </c>
      <c r="R44" s="65">
        <f t="shared" si="19"/>
        <v>6</v>
      </c>
      <c r="S44" s="65">
        <f t="shared" si="19"/>
        <v>8</v>
      </c>
      <c r="T44" s="65">
        <f t="shared" si="19"/>
        <v>8</v>
      </c>
      <c r="V44" s="64" t="s">
        <v>163</v>
      </c>
      <c r="W44" s="102">
        <f t="shared" si="18"/>
        <v>0.55555555555555558</v>
      </c>
      <c r="X44" s="102">
        <f t="shared" si="17"/>
        <v>0.77777777777777779</v>
      </c>
      <c r="Y44" s="102">
        <f t="shared" si="17"/>
        <v>0.66666666666666663</v>
      </c>
      <c r="Z44" s="102">
        <f t="shared" si="17"/>
        <v>0.66666666666666663</v>
      </c>
      <c r="AA44" s="102">
        <f t="shared" si="17"/>
        <v>0.55555555555555558</v>
      </c>
      <c r="AB44" s="102">
        <f t="shared" si="17"/>
        <v>0.66666666666666663</v>
      </c>
      <c r="AC44" s="102">
        <f t="shared" si="17"/>
        <v>0.88888888888888884</v>
      </c>
      <c r="AD44" s="102">
        <f t="shared" si="17"/>
        <v>0.88888888888888884</v>
      </c>
    </row>
    <row r="45" spans="1:30" x14ac:dyDescent="0.25">
      <c r="B45" s="59">
        <v>4</v>
      </c>
      <c r="C45" s="31"/>
      <c r="D45" s="31" t="s">
        <v>132</v>
      </c>
      <c r="E45" s="31" t="s">
        <v>137</v>
      </c>
      <c r="F45" s="31" t="s">
        <v>134</v>
      </c>
      <c r="G45" s="31" t="s">
        <v>141</v>
      </c>
      <c r="H45" s="31" t="s">
        <v>159</v>
      </c>
      <c r="I45" s="31" t="s">
        <v>157</v>
      </c>
      <c r="J45" s="31" t="s">
        <v>131</v>
      </c>
      <c r="L45" s="53" t="s">
        <v>146</v>
      </c>
      <c r="M45" s="58"/>
      <c r="N45" s="58"/>
      <c r="O45" s="58"/>
      <c r="P45" s="58"/>
      <c r="Q45" s="58">
        <v>3</v>
      </c>
      <c r="R45" s="58">
        <v>1</v>
      </c>
      <c r="S45" s="58">
        <v>1</v>
      </c>
      <c r="T45" s="58"/>
      <c r="V45" s="53" t="s">
        <v>146</v>
      </c>
      <c r="W45" s="56">
        <f t="shared" si="18"/>
        <v>0</v>
      </c>
      <c r="X45" s="56">
        <f t="shared" si="17"/>
        <v>0</v>
      </c>
      <c r="Y45" s="56">
        <f t="shared" si="17"/>
        <v>0</v>
      </c>
      <c r="Z45" s="56">
        <f t="shared" si="17"/>
        <v>0</v>
      </c>
      <c r="AA45" s="56">
        <f t="shared" si="17"/>
        <v>0.33333333333333331</v>
      </c>
      <c r="AB45" s="56">
        <f t="shared" si="17"/>
        <v>0.1111111111111111</v>
      </c>
      <c r="AC45" s="56">
        <f t="shared" si="17"/>
        <v>0.1111111111111111</v>
      </c>
      <c r="AD45" s="56">
        <f t="shared" si="17"/>
        <v>0</v>
      </c>
    </row>
    <row r="46" spans="1:30" x14ac:dyDescent="0.25">
      <c r="B46" s="59">
        <v>5</v>
      </c>
      <c r="C46" s="31" t="s">
        <v>130</v>
      </c>
      <c r="D46" s="31" t="s">
        <v>130</v>
      </c>
      <c r="E46" s="31" t="s">
        <v>131</v>
      </c>
      <c r="F46" s="31" t="s">
        <v>157</v>
      </c>
      <c r="G46" s="31" t="s">
        <v>157</v>
      </c>
      <c r="H46" s="31" t="s">
        <v>159</v>
      </c>
      <c r="I46" s="31" t="s">
        <v>157</v>
      </c>
      <c r="J46" s="31" t="s">
        <v>135</v>
      </c>
      <c r="L46" s="53" t="s">
        <v>145</v>
      </c>
      <c r="M46" s="58"/>
      <c r="N46" s="58"/>
      <c r="O46" s="58">
        <v>1</v>
      </c>
      <c r="P46" s="58"/>
      <c r="Q46" s="58">
        <v>1</v>
      </c>
      <c r="R46" s="58"/>
      <c r="S46" s="58"/>
      <c r="T46" s="58">
        <v>1</v>
      </c>
      <c r="V46" s="53" t="s">
        <v>145</v>
      </c>
      <c r="W46" s="56">
        <f t="shared" si="18"/>
        <v>0</v>
      </c>
      <c r="X46" s="56">
        <f t="shared" si="17"/>
        <v>0</v>
      </c>
      <c r="Y46" s="56">
        <f t="shared" si="17"/>
        <v>0.1111111111111111</v>
      </c>
      <c r="Z46" s="56">
        <f t="shared" si="17"/>
        <v>0</v>
      </c>
      <c r="AA46" s="56">
        <f t="shared" si="17"/>
        <v>0.1111111111111111</v>
      </c>
      <c r="AB46" s="56">
        <f t="shared" si="17"/>
        <v>0</v>
      </c>
      <c r="AC46" s="56">
        <f t="shared" si="17"/>
        <v>0</v>
      </c>
      <c r="AD46" s="56">
        <f t="shared" si="17"/>
        <v>0.1111111111111111</v>
      </c>
    </row>
    <row r="47" spans="1:30" x14ac:dyDescent="0.25">
      <c r="B47" s="59">
        <v>6</v>
      </c>
      <c r="C47" s="31" t="s">
        <v>130</v>
      </c>
      <c r="D47" s="31" t="s">
        <v>158</v>
      </c>
      <c r="E47" s="31" t="s">
        <v>131</v>
      </c>
      <c r="F47" s="31"/>
      <c r="G47" s="31" t="s">
        <v>137</v>
      </c>
      <c r="H47" s="31" t="s">
        <v>157</v>
      </c>
      <c r="I47" s="31" t="s">
        <v>157</v>
      </c>
      <c r="J47" s="31" t="s">
        <v>131</v>
      </c>
      <c r="L47" s="64" t="s">
        <v>164</v>
      </c>
      <c r="M47" s="65">
        <f>SUM(M44:M46)</f>
        <v>5</v>
      </c>
      <c r="N47" s="65">
        <f t="shared" ref="N47:T47" si="20">SUM(N44:N46)</f>
        <v>7</v>
      </c>
      <c r="O47" s="65">
        <f t="shared" si="20"/>
        <v>7</v>
      </c>
      <c r="P47" s="65">
        <f t="shared" si="20"/>
        <v>6</v>
      </c>
      <c r="Q47" s="65">
        <f t="shared" si="20"/>
        <v>9</v>
      </c>
      <c r="R47" s="65">
        <f t="shared" si="20"/>
        <v>7</v>
      </c>
      <c r="S47" s="65">
        <f t="shared" si="20"/>
        <v>9</v>
      </c>
      <c r="T47" s="65">
        <f t="shared" si="20"/>
        <v>9</v>
      </c>
      <c r="V47" s="64" t="s">
        <v>164</v>
      </c>
      <c r="W47" s="102">
        <f t="shared" si="18"/>
        <v>0.55555555555555558</v>
      </c>
      <c r="X47" s="102">
        <f t="shared" si="17"/>
        <v>0.77777777777777779</v>
      </c>
      <c r="Y47" s="102">
        <f t="shared" si="17"/>
        <v>0.77777777777777779</v>
      </c>
      <c r="Z47" s="102">
        <f t="shared" si="17"/>
        <v>0.66666666666666663</v>
      </c>
      <c r="AA47" s="102">
        <f t="shared" si="17"/>
        <v>1</v>
      </c>
      <c r="AB47" s="102">
        <f t="shared" si="17"/>
        <v>0.77777777777777779</v>
      </c>
      <c r="AC47" s="102">
        <f t="shared" si="17"/>
        <v>1</v>
      </c>
      <c r="AD47" s="102">
        <f t="shared" si="17"/>
        <v>1</v>
      </c>
    </row>
    <row r="48" spans="1:30" x14ac:dyDescent="0.25">
      <c r="B48" s="59">
        <v>7</v>
      </c>
      <c r="C48" s="31"/>
      <c r="D48" s="31" t="s">
        <v>137</v>
      </c>
      <c r="E48" s="31" t="s">
        <v>132</v>
      </c>
      <c r="F48" s="31" t="s">
        <v>130</v>
      </c>
      <c r="G48" s="31" t="s">
        <v>159</v>
      </c>
      <c r="H48" s="31" t="s">
        <v>157</v>
      </c>
      <c r="I48" s="31" t="s">
        <v>159</v>
      </c>
      <c r="J48" s="31" t="s">
        <v>131</v>
      </c>
      <c r="L48" s="53" t="s">
        <v>160</v>
      </c>
      <c r="M48" s="58">
        <v>4</v>
      </c>
      <c r="N48" s="58">
        <v>2</v>
      </c>
      <c r="O48" s="58">
        <v>2</v>
      </c>
      <c r="P48" s="58">
        <v>3</v>
      </c>
      <c r="Q48" s="58"/>
      <c r="R48" s="58">
        <v>2</v>
      </c>
      <c r="S48" s="58"/>
      <c r="T48" s="58"/>
      <c r="V48" s="53" t="s">
        <v>160</v>
      </c>
      <c r="W48" s="56">
        <f t="shared" si="18"/>
        <v>0.44444444444444442</v>
      </c>
      <c r="X48" s="56">
        <f t="shared" si="17"/>
        <v>0.22222222222222221</v>
      </c>
      <c r="Y48" s="56">
        <f t="shared" si="17"/>
        <v>0.22222222222222221</v>
      </c>
      <c r="Z48" s="56">
        <f t="shared" si="17"/>
        <v>0.33333333333333331</v>
      </c>
      <c r="AA48" s="56">
        <f t="shared" si="17"/>
        <v>0</v>
      </c>
      <c r="AB48" s="56">
        <f t="shared" si="17"/>
        <v>0.22222222222222221</v>
      </c>
      <c r="AC48" s="56">
        <f t="shared" si="17"/>
        <v>0</v>
      </c>
      <c r="AD48" s="56">
        <f t="shared" si="17"/>
        <v>0</v>
      </c>
    </row>
    <row r="49" spans="2:30" x14ac:dyDescent="0.25">
      <c r="B49" s="59">
        <v>8</v>
      </c>
      <c r="C49" s="31"/>
      <c r="D49" s="31" t="s">
        <v>132</v>
      </c>
      <c r="E49" s="31" t="s">
        <v>134</v>
      </c>
      <c r="F49" s="31" t="s">
        <v>159</v>
      </c>
      <c r="G49" s="31" t="s">
        <v>141</v>
      </c>
      <c r="H49" s="31" t="s">
        <v>158</v>
      </c>
      <c r="I49" s="31" t="s">
        <v>131</v>
      </c>
      <c r="J49" s="31" t="s">
        <v>131</v>
      </c>
      <c r="L49" s="52"/>
      <c r="M49" s="58">
        <f>SUM(M47:M48)</f>
        <v>9</v>
      </c>
      <c r="N49" s="58">
        <f t="shared" ref="N49:T49" si="21">SUM(N47:N48)</f>
        <v>9</v>
      </c>
      <c r="O49" s="58">
        <f t="shared" si="21"/>
        <v>9</v>
      </c>
      <c r="P49" s="58">
        <f t="shared" si="21"/>
        <v>9</v>
      </c>
      <c r="Q49" s="58">
        <f t="shared" si="21"/>
        <v>9</v>
      </c>
      <c r="R49" s="58">
        <f t="shared" si="21"/>
        <v>9</v>
      </c>
      <c r="S49" s="58">
        <f t="shared" si="21"/>
        <v>9</v>
      </c>
      <c r="T49" s="58">
        <f t="shared" si="21"/>
        <v>9</v>
      </c>
      <c r="V49" s="52"/>
      <c r="W49" s="56">
        <f t="shared" si="18"/>
        <v>1</v>
      </c>
      <c r="X49" s="56">
        <f t="shared" si="17"/>
        <v>1</v>
      </c>
      <c r="Y49" s="56">
        <f t="shared" si="17"/>
        <v>1</v>
      </c>
      <c r="Z49" s="56">
        <f t="shared" si="17"/>
        <v>1</v>
      </c>
      <c r="AA49" s="56">
        <f t="shared" si="17"/>
        <v>1</v>
      </c>
      <c r="AB49" s="56">
        <f t="shared" si="17"/>
        <v>1</v>
      </c>
      <c r="AC49" s="56">
        <f t="shared" si="17"/>
        <v>1</v>
      </c>
      <c r="AD49" s="56">
        <f t="shared" si="17"/>
        <v>1</v>
      </c>
    </row>
    <row r="50" spans="2:30" x14ac:dyDescent="0.25">
      <c r="B50" s="59">
        <v>9</v>
      </c>
      <c r="C50" s="31" t="s">
        <v>130</v>
      </c>
      <c r="D50" s="31" t="s">
        <v>130</v>
      </c>
      <c r="E50" s="31" t="s">
        <v>159</v>
      </c>
      <c r="F50" s="31"/>
      <c r="G50" s="31" t="s">
        <v>159</v>
      </c>
      <c r="H50" s="31" t="s">
        <v>133</v>
      </c>
      <c r="I50" s="31" t="s">
        <v>158</v>
      </c>
      <c r="J50" s="31" t="s">
        <v>157</v>
      </c>
    </row>
    <row r="51" spans="2:30" x14ac:dyDescent="0.25">
      <c r="C51" s="31"/>
      <c r="D51" s="31"/>
      <c r="E51" s="31"/>
      <c r="F51" s="31"/>
      <c r="G51" s="31"/>
      <c r="H51" s="31"/>
      <c r="I51" s="31"/>
      <c r="J51" s="31"/>
    </row>
    <row r="52" spans="2:30" x14ac:dyDescent="0.25">
      <c r="C52" s="31"/>
      <c r="D52" s="31"/>
      <c r="E52" s="31"/>
      <c r="F52" s="31"/>
      <c r="G52" s="31"/>
      <c r="H52" s="31"/>
      <c r="I52" s="31"/>
      <c r="J52" s="31"/>
    </row>
    <row r="53" spans="2:30" x14ac:dyDescent="0.25">
      <c r="C53" s="31"/>
      <c r="D53" s="31"/>
      <c r="E53" s="31"/>
      <c r="F53" s="31"/>
      <c r="G53" s="31"/>
      <c r="H53" s="31"/>
      <c r="I53" s="31"/>
      <c r="J53" s="31"/>
    </row>
    <row r="54" spans="2:30" x14ac:dyDescent="0.25">
      <c r="C54" s="31"/>
      <c r="D54" s="31"/>
      <c r="E54" s="31"/>
      <c r="F54" s="31"/>
      <c r="G54" s="31"/>
      <c r="H54" s="31"/>
      <c r="I54" s="31"/>
      <c r="J54" s="31"/>
    </row>
    <row r="55" spans="2:30" x14ac:dyDescent="0.25">
      <c r="C55" s="31"/>
      <c r="D55" s="31"/>
      <c r="E55" s="31"/>
      <c r="F55" s="31"/>
      <c r="G55" s="31"/>
      <c r="H55" s="31"/>
      <c r="I55" s="31"/>
      <c r="J55" s="31"/>
    </row>
    <row r="56" spans="2:30" x14ac:dyDescent="0.25">
      <c r="C56" s="31"/>
      <c r="D56" s="31"/>
      <c r="E56" s="31"/>
      <c r="F56" s="31"/>
      <c r="G56" s="31"/>
      <c r="H56" s="31"/>
      <c r="I56" s="31"/>
      <c r="J56" s="31"/>
    </row>
    <row r="57" spans="2:30" x14ac:dyDescent="0.25">
      <c r="C57" s="31"/>
      <c r="D57" s="31"/>
      <c r="E57" s="31"/>
      <c r="F57" s="31"/>
      <c r="G57" s="31"/>
      <c r="H57" s="31"/>
      <c r="I57" s="31"/>
      <c r="J57" s="3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10</vt:i4>
      </vt:variant>
    </vt:vector>
  </HeadingPairs>
  <TitlesOfParts>
    <vt:vector size="10" baseType="lpstr">
      <vt:lpstr>These sheets</vt:lpstr>
      <vt:lpstr>Men</vt:lpstr>
      <vt:lpstr>Women</vt:lpstr>
      <vt:lpstr>Men Analysis</vt:lpstr>
      <vt:lpstr>Women Analysis</vt:lpstr>
      <vt:lpstr>M &amp; W Analysis</vt:lpstr>
      <vt:lpstr>Perf Dev THROW M&amp;W</vt:lpstr>
      <vt:lpstr>THROW MEN by event</vt:lpstr>
      <vt:lpstr>THROW WOMEN by event</vt:lpstr>
      <vt:lpstr>THROW M&amp;W by event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Ivo</dc:creator>
  <cp:lastModifiedBy>Ivo</cp:lastModifiedBy>
  <dcterms:created xsi:type="dcterms:W3CDTF">2021-05-07T06:09:47Z</dcterms:created>
  <dcterms:modified xsi:type="dcterms:W3CDTF">2023-05-25T12:12:50Z</dcterms:modified>
</cp:coreProperties>
</file>