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E:\Ivo\Atletiek\Performance-Standards\"/>
    </mc:Choice>
  </mc:AlternateContent>
  <xr:revisionPtr revIDLastSave="0" documentId="13_ncr:1_{CEC1B7F0-9193-4593-9BDE-B258C52E522D}" xr6:coauthVersionLast="47" xr6:coauthVersionMax="47" xr10:uidLastSave="{00000000-0000-0000-0000-000000000000}"/>
  <bookViews>
    <workbookView xWindow="-120" yWindow="-120" windowWidth="20640" windowHeight="11160" activeTab="1" xr2:uid="{00000000-000D-0000-FFFF-FFFF00000000}"/>
  </bookViews>
  <sheets>
    <sheet name="These sheets" sheetId="11" r:id="rId1"/>
    <sheet name="EAA countries at WC OG" sheetId="8" r:id="rId2"/>
    <sheet name="Non EAA countries at WC OG" sheetId="6" r:id="rId3"/>
    <sheet name="All countries at WC OG" sheetId="10" r:id="rId4"/>
    <sheet name="Averages by CTY 2011-2022" sheetId="7" r:id="rId5"/>
    <sheet name="EAA countries at WC OG EC" sheetId="2" r:id="rId6"/>
    <sheet name="Rank Top 30 Lists EAA" sheetId="3" r:id="rId7"/>
    <sheet name="Ch'ship Performance EAA" sheetId="4"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4" i="6" l="1"/>
  <c r="S15" i="6"/>
  <c r="W15" i="6" s="1"/>
  <c r="S16" i="6"/>
  <c r="W16" i="6" s="1"/>
  <c r="S18" i="6"/>
  <c r="W18" i="6" s="1"/>
  <c r="S20" i="6"/>
  <c r="S17" i="6"/>
  <c r="W17" i="6" s="1"/>
  <c r="S19" i="6"/>
  <c r="W19" i="6" s="1"/>
  <c r="S22" i="6"/>
  <c r="W22" i="6" s="1"/>
  <c r="S21" i="6"/>
  <c r="S23" i="6"/>
  <c r="W23" i="6" s="1"/>
  <c r="S25" i="6"/>
  <c r="W25" i="6" s="1"/>
  <c r="S24" i="6"/>
  <c r="W24" i="6" s="1"/>
  <c r="S29" i="6"/>
  <c r="S27" i="6"/>
  <c r="W27" i="6" s="1"/>
  <c r="S26" i="6"/>
  <c r="W26" i="6" s="1"/>
  <c r="S28" i="6"/>
  <c r="W28" i="6" s="1"/>
  <c r="S30" i="6"/>
  <c r="S31" i="6"/>
  <c r="W31" i="6" s="1"/>
  <c r="S35" i="6"/>
  <c r="W35" i="6" s="1"/>
  <c r="S39" i="6"/>
  <c r="W39" i="6" s="1"/>
  <c r="S37" i="6"/>
  <c r="S34" i="6"/>
  <c r="W34" i="6" s="1"/>
  <c r="S33" i="6"/>
  <c r="W33" i="6" s="1"/>
  <c r="S32" i="6"/>
  <c r="W32" i="6" s="1"/>
  <c r="S41" i="6"/>
  <c r="S43" i="6"/>
  <c r="W43" i="6" s="1"/>
  <c r="S38" i="6"/>
  <c r="W38" i="6" s="1"/>
  <c r="S36" i="6"/>
  <c r="W36" i="6" s="1"/>
  <c r="S55" i="6"/>
  <c r="S40" i="6"/>
  <c r="W40" i="6" s="1"/>
  <c r="S44" i="6"/>
  <c r="W44" i="6" s="1"/>
  <c r="S42" i="6"/>
  <c r="W42" i="6" s="1"/>
  <c r="S52" i="6"/>
  <c r="S62" i="6"/>
  <c r="W62" i="6" s="1"/>
  <c r="S51" i="6"/>
  <c r="W51" i="6" s="1"/>
  <c r="S68" i="6"/>
  <c r="W68" i="6" s="1"/>
  <c r="S83" i="6"/>
  <c r="S53" i="6"/>
  <c r="W53" i="6" s="1"/>
  <c r="S66" i="6"/>
  <c r="W66" i="6" s="1"/>
  <c r="S46" i="6"/>
  <c r="W46" i="6" s="1"/>
  <c r="S45" i="6"/>
  <c r="S69" i="6"/>
  <c r="W69" i="6" s="1"/>
  <c r="S50" i="6"/>
  <c r="W50" i="6" s="1"/>
  <c r="S47" i="6"/>
  <c r="W47" i="6" s="1"/>
  <c r="S48" i="6"/>
  <c r="S92" i="6"/>
  <c r="W92" i="6" s="1"/>
  <c r="S49" i="6"/>
  <c r="W49" i="6" s="1"/>
  <c r="S93" i="6"/>
  <c r="W93" i="6" s="1"/>
  <c r="S58" i="6"/>
  <c r="S67" i="6"/>
  <c r="W67" i="6" s="1"/>
  <c r="S54" i="6"/>
  <c r="W54" i="6" s="1"/>
  <c r="S61" i="6"/>
  <c r="W61" i="6" s="1"/>
  <c r="S105" i="6"/>
  <c r="S106" i="6"/>
  <c r="W106" i="6" s="1"/>
  <c r="S90" i="6"/>
  <c r="W90" i="6" s="1"/>
  <c r="S75" i="6"/>
  <c r="W75" i="6" s="1"/>
  <c r="S56" i="6"/>
  <c r="S57" i="6"/>
  <c r="W57" i="6" s="1"/>
  <c r="S64" i="6"/>
  <c r="W64" i="6" s="1"/>
  <c r="S59" i="6"/>
  <c r="W59" i="6" s="1"/>
  <c r="S60" i="6"/>
  <c r="S70" i="6"/>
  <c r="W70" i="6" s="1"/>
  <c r="S72" i="6"/>
  <c r="W72" i="6" s="1"/>
  <c r="S63" i="6"/>
  <c r="W63" i="6" s="1"/>
  <c r="S65" i="6"/>
  <c r="S71" i="6"/>
  <c r="W71" i="6" s="1"/>
  <c r="S86" i="6"/>
  <c r="W86" i="6" s="1"/>
  <c r="S107" i="6"/>
  <c r="W107" i="6" s="1"/>
  <c r="S76" i="6"/>
  <c r="S81" i="6"/>
  <c r="W81" i="6" s="1"/>
  <c r="S77" i="6"/>
  <c r="W77" i="6" s="1"/>
  <c r="S73" i="6"/>
  <c r="W73" i="6" s="1"/>
  <c r="S74" i="6"/>
  <c r="S79" i="6"/>
  <c r="W79" i="6" s="1"/>
  <c r="S78" i="6"/>
  <c r="W78" i="6" s="1"/>
  <c r="S87" i="6"/>
  <c r="W87" i="6" s="1"/>
  <c r="S80" i="6"/>
  <c r="S96" i="6"/>
  <c r="W96" i="6" s="1"/>
  <c r="S82" i="6"/>
  <c r="W82" i="6" s="1"/>
  <c r="S108" i="6"/>
  <c r="W108" i="6" s="1"/>
  <c r="S84" i="6"/>
  <c r="S94" i="6"/>
  <c r="W94" i="6" s="1"/>
  <c r="S85" i="6"/>
  <c r="W85" i="6" s="1"/>
  <c r="S109" i="6"/>
  <c r="W109" i="6" s="1"/>
  <c r="S88" i="6"/>
  <c r="S89" i="6"/>
  <c r="W89" i="6" s="1"/>
  <c r="S91" i="6"/>
  <c r="W91" i="6" s="1"/>
  <c r="S110" i="6"/>
  <c r="W110" i="6" s="1"/>
  <c r="S95" i="6"/>
  <c r="S111" i="6"/>
  <c r="W111" i="6" s="1"/>
  <c r="S112" i="6"/>
  <c r="W112" i="6" s="1"/>
  <c r="S97" i="6"/>
  <c r="W97" i="6" s="1"/>
  <c r="S98" i="6"/>
  <c r="S99" i="6"/>
  <c r="W99" i="6" s="1"/>
  <c r="S113" i="6"/>
  <c r="W113" i="6" s="1"/>
  <c r="S100" i="6"/>
  <c r="W100" i="6" s="1"/>
  <c r="S101" i="6"/>
  <c r="S102" i="6"/>
  <c r="W102" i="6" s="1"/>
  <c r="S114" i="6"/>
  <c r="W114" i="6" s="1"/>
  <c r="S103" i="6"/>
  <c r="W103" i="6" s="1"/>
  <c r="S104" i="6"/>
  <c r="F149" i="7"/>
  <c r="G149" i="7" s="1"/>
  <c r="V26" i="10"/>
  <c r="V41" i="10"/>
  <c r="V53" i="10"/>
  <c r="V66" i="10"/>
  <c r="V78" i="10"/>
  <c r="V102" i="10"/>
  <c r="V118" i="10"/>
  <c r="S20" i="10"/>
  <c r="V20" i="10" s="1"/>
  <c r="S15" i="10"/>
  <c r="V15" i="10" s="1"/>
  <c r="S16" i="10"/>
  <c r="V16" i="10" s="1"/>
  <c r="S17" i="10"/>
  <c r="V17" i="10" s="1"/>
  <c r="S18" i="10"/>
  <c r="V18" i="10" s="1"/>
  <c r="S19" i="10"/>
  <c r="V19" i="10" s="1"/>
  <c r="S22" i="10"/>
  <c r="V22" i="10" s="1"/>
  <c r="S21" i="10"/>
  <c r="V21" i="10" s="1"/>
  <c r="S24" i="10"/>
  <c r="V24" i="10" s="1"/>
  <c r="S25" i="10"/>
  <c r="V25" i="10" s="1"/>
  <c r="S28" i="10"/>
  <c r="V28" i="10" s="1"/>
  <c r="S23" i="10"/>
  <c r="V23" i="10" s="1"/>
  <c r="S26" i="10"/>
  <c r="S35" i="10"/>
  <c r="V35" i="10" s="1"/>
  <c r="S36" i="10"/>
  <c r="V36" i="10" s="1"/>
  <c r="S32" i="10"/>
  <c r="V32" i="10" s="1"/>
  <c r="S29" i="10"/>
  <c r="V29" i="10" s="1"/>
  <c r="S27" i="10"/>
  <c r="V27" i="10" s="1"/>
  <c r="S30" i="10"/>
  <c r="V30" i="10" s="1"/>
  <c r="S31" i="10"/>
  <c r="V31" i="10" s="1"/>
  <c r="S33" i="10"/>
  <c r="V33" i="10" s="1"/>
  <c r="S39" i="10"/>
  <c r="V39" i="10" s="1"/>
  <c r="S38" i="10"/>
  <c r="V38" i="10" s="1"/>
  <c r="S34" i="10"/>
  <c r="V34" i="10" s="1"/>
  <c r="S44" i="10"/>
  <c r="V44" i="10" s="1"/>
  <c r="S37" i="10"/>
  <c r="V37" i="10" s="1"/>
  <c r="S49" i="10"/>
  <c r="V49" i="10" s="1"/>
  <c r="S41" i="10"/>
  <c r="S40" i="10"/>
  <c r="V40" i="10" s="1"/>
  <c r="S50" i="10"/>
  <c r="V50" i="10" s="1"/>
  <c r="S65" i="10"/>
  <c r="V65" i="10" s="1"/>
  <c r="S48" i="10"/>
  <c r="V48" i="10" s="1"/>
  <c r="S43" i="10"/>
  <c r="V43" i="10" s="1"/>
  <c r="S46" i="10"/>
  <c r="V46" i="10" s="1"/>
  <c r="S47" i="10"/>
  <c r="V47" i="10" s="1"/>
  <c r="S42" i="10"/>
  <c r="V42" i="10" s="1"/>
  <c r="S53" i="10"/>
  <c r="S51" i="10"/>
  <c r="V51" i="10" s="1"/>
  <c r="S45" i="10"/>
  <c r="V45" i="10" s="1"/>
  <c r="S54" i="10"/>
  <c r="V54" i="10" s="1"/>
  <c r="S64" i="10"/>
  <c r="V64" i="10" s="1"/>
  <c r="S52" i="10"/>
  <c r="V52" i="10" s="1"/>
  <c r="S58" i="10"/>
  <c r="V58" i="10" s="1"/>
  <c r="S63" i="10"/>
  <c r="V63" i="10" s="1"/>
  <c r="S61" i="10"/>
  <c r="V61" i="10" s="1"/>
  <c r="S67" i="10"/>
  <c r="V67" i="10" s="1"/>
  <c r="S60" i="10"/>
  <c r="V60" i="10" s="1"/>
  <c r="S57" i="10"/>
  <c r="V57" i="10" s="1"/>
  <c r="S68" i="10"/>
  <c r="V68" i="10" s="1"/>
  <c r="S56" i="10"/>
  <c r="V56" i="10" s="1"/>
  <c r="S55" i="10"/>
  <c r="V55" i="10" s="1"/>
  <c r="S70" i="10"/>
  <c r="V70" i="10" s="1"/>
  <c r="S66" i="10"/>
  <c r="S73" i="10"/>
  <c r="V73" i="10" s="1"/>
  <c r="S62" i="10"/>
  <c r="V62" i="10" s="1"/>
  <c r="S79" i="10"/>
  <c r="V79" i="10" s="1"/>
  <c r="S59" i="10"/>
  <c r="V59" i="10" s="1"/>
  <c r="S77" i="10"/>
  <c r="V77" i="10" s="1"/>
  <c r="S93" i="10"/>
  <c r="V93" i="10" s="1"/>
  <c r="S69" i="10"/>
  <c r="V69" i="10" s="1"/>
  <c r="S80" i="10"/>
  <c r="V80" i="10" s="1"/>
  <c r="S74" i="10"/>
  <c r="V74" i="10" s="1"/>
  <c r="S71" i="10"/>
  <c r="V71" i="10" s="1"/>
  <c r="S78" i="10"/>
  <c r="S75" i="10"/>
  <c r="V75" i="10" s="1"/>
  <c r="S76" i="10"/>
  <c r="V76" i="10" s="1"/>
  <c r="S89" i="10"/>
  <c r="V89" i="10" s="1"/>
  <c r="S100" i="10"/>
  <c r="V100" i="10" s="1"/>
  <c r="S88" i="10"/>
  <c r="V88" i="10" s="1"/>
  <c r="S72" i="10"/>
  <c r="V72" i="10" s="1"/>
  <c r="S106" i="10"/>
  <c r="V106" i="10" s="1"/>
  <c r="S122" i="10"/>
  <c r="V122" i="10" s="1"/>
  <c r="S90" i="10"/>
  <c r="V90" i="10" s="1"/>
  <c r="S104" i="10"/>
  <c r="V104" i="10" s="1"/>
  <c r="S82" i="10"/>
  <c r="V82" i="10" s="1"/>
  <c r="S81" i="10"/>
  <c r="V81" i="10" s="1"/>
  <c r="S107" i="10"/>
  <c r="V107" i="10" s="1"/>
  <c r="S87" i="10"/>
  <c r="V87" i="10" s="1"/>
  <c r="S83" i="10"/>
  <c r="V83" i="10" s="1"/>
  <c r="S85" i="10"/>
  <c r="V85" i="10" s="1"/>
  <c r="S84" i="10"/>
  <c r="V84" i="10" s="1"/>
  <c r="S134" i="10"/>
  <c r="V134" i="10" s="1"/>
  <c r="S86" i="10"/>
  <c r="V86" i="10" s="1"/>
  <c r="S135" i="10"/>
  <c r="V135" i="10" s="1"/>
  <c r="S96" i="10"/>
  <c r="V96" i="10" s="1"/>
  <c r="S105" i="10"/>
  <c r="V105" i="10" s="1"/>
  <c r="S91" i="10"/>
  <c r="V91" i="10" s="1"/>
  <c r="S99" i="10"/>
  <c r="V99" i="10" s="1"/>
  <c r="S147" i="10"/>
  <c r="V147" i="10" s="1"/>
  <c r="S92" i="10"/>
  <c r="V92" i="10" s="1"/>
  <c r="S148" i="10"/>
  <c r="V148" i="10" s="1"/>
  <c r="S132" i="10"/>
  <c r="V132" i="10" s="1"/>
  <c r="S113" i="10"/>
  <c r="V113" i="10" s="1"/>
  <c r="S94" i="10"/>
  <c r="V94" i="10" s="1"/>
  <c r="S95" i="10"/>
  <c r="V95" i="10" s="1"/>
  <c r="S102" i="10"/>
  <c r="S97" i="10"/>
  <c r="V97" i="10" s="1"/>
  <c r="S98" i="10"/>
  <c r="V98" i="10" s="1"/>
  <c r="S108" i="10"/>
  <c r="V108" i="10" s="1"/>
  <c r="S110" i="10"/>
  <c r="V110" i="10" s="1"/>
  <c r="S101" i="10"/>
  <c r="V101" i="10" s="1"/>
  <c r="S103" i="10"/>
  <c r="V103" i="10" s="1"/>
  <c r="S109" i="10"/>
  <c r="V109" i="10" s="1"/>
  <c r="S124" i="10"/>
  <c r="V124" i="10" s="1"/>
  <c r="S126" i="10"/>
  <c r="V126" i="10" s="1"/>
  <c r="S149" i="10"/>
  <c r="V149" i="10" s="1"/>
  <c r="S114" i="10"/>
  <c r="V114" i="10" s="1"/>
  <c r="S120" i="10"/>
  <c r="V120" i="10" s="1"/>
  <c r="S115" i="10"/>
  <c r="V115" i="10" s="1"/>
  <c r="S111" i="10"/>
  <c r="V111" i="10" s="1"/>
  <c r="S112" i="10"/>
  <c r="V112" i="10" s="1"/>
  <c r="S118" i="10"/>
  <c r="S116" i="10"/>
  <c r="V116" i="10" s="1"/>
  <c r="S127" i="10"/>
  <c r="V127" i="10" s="1"/>
  <c r="S119" i="10"/>
  <c r="V119" i="10" s="1"/>
  <c r="S117" i="10"/>
  <c r="V117" i="10" s="1"/>
  <c r="S138" i="10"/>
  <c r="V138" i="10" s="1"/>
  <c r="S121" i="10"/>
  <c r="V121" i="10" s="1"/>
  <c r="S150" i="10"/>
  <c r="V150" i="10" s="1"/>
  <c r="S123" i="10"/>
  <c r="V123" i="10" s="1"/>
  <c r="S136" i="10"/>
  <c r="V136" i="10" s="1"/>
  <c r="S125" i="10"/>
  <c r="V125" i="10" s="1"/>
  <c r="S151" i="10"/>
  <c r="V151" i="10" s="1"/>
  <c r="S128" i="10"/>
  <c r="V128" i="10" s="1"/>
  <c r="S129" i="10"/>
  <c r="V129" i="10" s="1"/>
  <c r="S130" i="10"/>
  <c r="V130" i="10" s="1"/>
  <c r="S131" i="10"/>
  <c r="V131" i="10" s="1"/>
  <c r="S133" i="10"/>
  <c r="V133" i="10" s="1"/>
  <c r="S152" i="10"/>
  <c r="V152" i="10" s="1"/>
  <c r="S137" i="10"/>
  <c r="V137" i="10" s="1"/>
  <c r="S153" i="10"/>
  <c r="V153" i="10" s="1"/>
  <c r="S154" i="10"/>
  <c r="V154" i="10" s="1"/>
  <c r="S139" i="10"/>
  <c r="V139" i="10" s="1"/>
  <c r="S140" i="10"/>
  <c r="V140" i="10" s="1"/>
  <c r="S141" i="10"/>
  <c r="V141" i="10" s="1"/>
  <c r="S155" i="10"/>
  <c r="V155" i="10" s="1"/>
  <c r="S156" i="10"/>
  <c r="V156" i="10" s="1"/>
  <c r="S142" i="10"/>
  <c r="V142" i="10" s="1"/>
  <c r="S143" i="10"/>
  <c r="V143" i="10" s="1"/>
  <c r="S144" i="10"/>
  <c r="V144" i="10" s="1"/>
  <c r="S157" i="10"/>
  <c r="V157" i="10" s="1"/>
  <c r="S145" i="10"/>
  <c r="V145" i="10" s="1"/>
  <c r="S146" i="10"/>
  <c r="V146" i="10" s="1"/>
  <c r="S159" i="10"/>
  <c r="S160" i="10"/>
  <c r="S14" i="10"/>
  <c r="V14" i="10" s="1"/>
  <c r="W14" i="6"/>
  <c r="W20" i="6"/>
  <c r="W21" i="6"/>
  <c r="W29" i="6"/>
  <c r="W30" i="6"/>
  <c r="W37" i="6"/>
  <c r="W41" i="6"/>
  <c r="W55" i="6"/>
  <c r="W52" i="6"/>
  <c r="W83" i="6"/>
  <c r="W45" i="6"/>
  <c r="W48" i="6"/>
  <c r="W58" i="6"/>
  <c r="W105" i="6"/>
  <c r="W56" i="6"/>
  <c r="W60" i="6"/>
  <c r="W65" i="6"/>
  <c r="W76" i="6"/>
  <c r="W74" i="6"/>
  <c r="W80" i="6"/>
  <c r="W84" i="6"/>
  <c r="W88" i="6"/>
  <c r="W95" i="6"/>
  <c r="W98" i="6"/>
  <c r="W101" i="6"/>
  <c r="W104" i="6"/>
  <c r="S13" i="6"/>
  <c r="W13" i="6" s="1"/>
  <c r="S33" i="4"/>
  <c r="S29" i="4"/>
  <c r="S13" i="4"/>
  <c r="S15" i="4"/>
  <c r="S11" i="4"/>
  <c r="S17" i="4"/>
  <c r="S27" i="4"/>
  <c r="S14" i="4"/>
  <c r="S21" i="4"/>
  <c r="S16" i="4"/>
  <c r="S22" i="4"/>
  <c r="S37" i="4"/>
  <c r="S18" i="4"/>
  <c r="S20" i="4"/>
  <c r="S28" i="4"/>
  <c r="S23" i="4"/>
  <c r="S19" i="4"/>
  <c r="S25" i="4"/>
  <c r="S24" i="4"/>
  <c r="S26" i="4"/>
  <c r="S36" i="4"/>
  <c r="S30" i="4"/>
  <c r="S39" i="4"/>
  <c r="S31" i="4"/>
  <c r="S32" i="4"/>
  <c r="S38" i="4"/>
  <c r="S35" i="4"/>
  <c r="S34" i="4"/>
  <c r="S40" i="4"/>
  <c r="S12" i="4"/>
  <c r="T19" i="3"/>
  <c r="W19" i="3" s="1"/>
  <c r="T18" i="3"/>
  <c r="W18" i="3" s="1"/>
  <c r="T20" i="3"/>
  <c r="W20" i="3" s="1"/>
  <c r="T21" i="3"/>
  <c r="W21" i="3" s="1"/>
  <c r="T22" i="3"/>
  <c r="W22" i="3" s="1"/>
  <c r="T24" i="3"/>
  <c r="W24" i="3" s="1"/>
  <c r="T25" i="3"/>
  <c r="W25" i="3" s="1"/>
  <c r="T23" i="3"/>
  <c r="W23" i="3" s="1"/>
  <c r="T26" i="3"/>
  <c r="W26" i="3" s="1"/>
  <c r="T27" i="3"/>
  <c r="W27" i="3" s="1"/>
  <c r="T29" i="3"/>
  <c r="W29" i="3" s="1"/>
  <c r="T28" i="3"/>
  <c r="W28" i="3" s="1"/>
  <c r="T33" i="3"/>
  <c r="W33" i="3" s="1"/>
  <c r="T30" i="3"/>
  <c r="W30" i="3" s="1"/>
  <c r="T34" i="3"/>
  <c r="W34" i="3" s="1"/>
  <c r="T31" i="3"/>
  <c r="W31" i="3" s="1"/>
  <c r="T32" i="3"/>
  <c r="W32" i="3" s="1"/>
  <c r="T35" i="3"/>
  <c r="W35" i="3" s="1"/>
  <c r="T37" i="3"/>
  <c r="W37" i="3" s="1"/>
  <c r="T38" i="3"/>
  <c r="W38" i="3" s="1"/>
  <c r="T36" i="3"/>
  <c r="W36" i="3" s="1"/>
  <c r="T39" i="3"/>
  <c r="W39" i="3" s="1"/>
  <c r="T41" i="3"/>
  <c r="W41" i="3" s="1"/>
  <c r="T44" i="3"/>
  <c r="W44" i="3" s="1"/>
  <c r="T40" i="3"/>
  <c r="W40" i="3" s="1"/>
  <c r="T42" i="3"/>
  <c r="W42" i="3" s="1"/>
  <c r="T43" i="3"/>
  <c r="W43" i="3" s="1"/>
  <c r="T45" i="3"/>
  <c r="W45" i="3" s="1"/>
  <c r="T49" i="3"/>
  <c r="W49" i="3" s="1"/>
  <c r="T46" i="3"/>
  <c r="W46" i="3" s="1"/>
  <c r="T47" i="3"/>
  <c r="W47" i="3" s="1"/>
  <c r="T48" i="3"/>
  <c r="W48" i="3" s="1"/>
  <c r="T50" i="3"/>
  <c r="W50" i="3" s="1"/>
  <c r="T51" i="3"/>
  <c r="W51" i="3" s="1"/>
  <c r="T53" i="3"/>
  <c r="W53" i="3" s="1"/>
  <c r="T52" i="3"/>
  <c r="W52" i="3" s="1"/>
  <c r="T54" i="3"/>
  <c r="W54" i="3" s="1"/>
  <c r="T55" i="3"/>
  <c r="W55" i="3" s="1"/>
  <c r="T56" i="3"/>
  <c r="W56" i="3" s="1"/>
  <c r="T58" i="3"/>
  <c r="W58" i="3" s="1"/>
  <c r="T57" i="3"/>
  <c r="W57" i="3" s="1"/>
  <c r="T59" i="3"/>
  <c r="W59" i="3" s="1"/>
  <c r="T17" i="3"/>
  <c r="W17" i="3" s="1"/>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16" i="2"/>
  <c r="Z17" i="2"/>
  <c r="Z18" i="2" s="1"/>
  <c r="Z19" i="2" s="1"/>
  <c r="Z16" i="2"/>
  <c r="Y29" i="8"/>
  <c r="Y37" i="8"/>
  <c r="Y41" i="8"/>
  <c r="Y45" i="8"/>
  <c r="Y49" i="8"/>
  <c r="Y53" i="8"/>
  <c r="Y14" i="8"/>
  <c r="X16" i="2"/>
  <c r="X17" i="2"/>
  <c r="X19" i="2"/>
  <c r="X20" i="2"/>
  <c r="X21" i="2"/>
  <c r="X24" i="2"/>
  <c r="X23" i="2"/>
  <c r="X26" i="2"/>
  <c r="X22" i="2"/>
  <c r="X25" i="2"/>
  <c r="X27" i="2"/>
  <c r="X28" i="2"/>
  <c r="X34" i="2"/>
  <c r="X32" i="2"/>
  <c r="X33" i="2"/>
  <c r="X39" i="2"/>
  <c r="X31" i="2"/>
  <c r="X30" i="2"/>
  <c r="X29" i="2"/>
  <c r="X35" i="2"/>
  <c r="X37" i="2"/>
  <c r="X40" i="2"/>
  <c r="X36" i="2"/>
  <c r="X38" i="2"/>
  <c r="X42" i="2"/>
  <c r="X43" i="2"/>
  <c r="X44" i="2"/>
  <c r="X41" i="2"/>
  <c r="X48" i="2"/>
  <c r="X45" i="2"/>
  <c r="X49" i="2"/>
  <c r="X47" i="2"/>
  <c r="X46" i="2"/>
  <c r="X50" i="2"/>
  <c r="X51" i="2"/>
  <c r="X52" i="2"/>
  <c r="X54" i="2"/>
  <c r="X53" i="2"/>
  <c r="X56" i="2"/>
  <c r="X55" i="2"/>
  <c r="X57" i="2"/>
  <c r="X18" i="2"/>
  <c r="U14" i="8"/>
  <c r="U15" i="8"/>
  <c r="Y15" i="8" s="1"/>
  <c r="U18" i="8"/>
  <c r="Y18" i="8" s="1"/>
  <c r="U17" i="8"/>
  <c r="Y17" i="8" s="1"/>
  <c r="U19" i="8"/>
  <c r="Y19" i="8" s="1"/>
  <c r="U23" i="8"/>
  <c r="Y23" i="8" s="1"/>
  <c r="U24" i="8"/>
  <c r="Y24" i="8" s="1"/>
  <c r="U21" i="8"/>
  <c r="Y21" i="8" s="1"/>
  <c r="U20" i="8"/>
  <c r="Y20" i="8" s="1"/>
  <c r="U22" i="8"/>
  <c r="Y22" i="8" s="1"/>
  <c r="U26" i="8"/>
  <c r="Y26" i="8" s="1"/>
  <c r="U25" i="8"/>
  <c r="Y25" i="8" s="1"/>
  <c r="U31" i="8"/>
  <c r="Y31" i="8" s="1"/>
  <c r="U32" i="8"/>
  <c r="Y32" i="8" s="1"/>
  <c r="U38" i="8"/>
  <c r="Y38" i="8" s="1"/>
  <c r="U30" i="8"/>
  <c r="Y30" i="8" s="1"/>
  <c r="U29" i="8"/>
  <c r="U27" i="8"/>
  <c r="Y27" i="8" s="1"/>
  <c r="U35" i="8"/>
  <c r="Y35" i="8" s="1"/>
  <c r="U33" i="8"/>
  <c r="Y33" i="8" s="1"/>
  <c r="U28" i="8"/>
  <c r="Y28" i="8" s="1"/>
  <c r="U37" i="8"/>
  <c r="U34" i="8"/>
  <c r="Y34" i="8" s="1"/>
  <c r="U36" i="8"/>
  <c r="Y36" i="8" s="1"/>
  <c r="U40" i="8"/>
  <c r="Y40" i="8" s="1"/>
  <c r="U41" i="8"/>
  <c r="U39" i="8"/>
  <c r="Y39" i="8" s="1"/>
  <c r="U47" i="8"/>
  <c r="Y47" i="8" s="1"/>
  <c r="U45" i="8"/>
  <c r="U48" i="8"/>
  <c r="Y48" i="8" s="1"/>
  <c r="U46" i="8"/>
  <c r="Y46" i="8" s="1"/>
  <c r="U43" i="8"/>
  <c r="Y43" i="8" s="1"/>
  <c r="U44" i="8"/>
  <c r="Y44" i="8" s="1"/>
  <c r="U42" i="8"/>
  <c r="Y42" i="8" s="1"/>
  <c r="U49" i="8"/>
  <c r="U50" i="8"/>
  <c r="Y50" i="8" s="1"/>
  <c r="U52" i="8"/>
  <c r="Y52" i="8" s="1"/>
  <c r="U51" i="8"/>
  <c r="Y51" i="8" s="1"/>
  <c r="U53" i="8"/>
  <c r="U54" i="8"/>
  <c r="Y54" i="8" s="1"/>
  <c r="U55" i="8"/>
  <c r="Y55" i="8" s="1"/>
  <c r="U56" i="8"/>
  <c r="Y56" i="8" s="1"/>
  <c r="U16" i="8"/>
  <c r="Y16" i="8" s="1"/>
  <c r="V58" i="2" l="1"/>
  <c r="V59" i="2" s="1"/>
  <c r="U58" i="2"/>
  <c r="R60" i="3"/>
  <c r="S60" i="3"/>
  <c r="W58" i="2" l="1"/>
  <c r="X58" i="2"/>
  <c r="T60" i="3"/>
  <c r="W59" i="2"/>
  <c r="X59" i="2"/>
  <c r="Y58" i="2" s="1"/>
  <c r="D58" i="8" l="1"/>
  <c r="E58" i="8"/>
  <c r="D150" i="7" l="1"/>
  <c r="E158" i="10"/>
  <c r="F158" i="10"/>
  <c r="G158" i="10"/>
  <c r="H158" i="10"/>
  <c r="I158" i="10"/>
  <c r="J158" i="10"/>
  <c r="K158" i="10"/>
  <c r="L158" i="10"/>
  <c r="M158" i="10"/>
  <c r="N158" i="10"/>
  <c r="O158" i="10"/>
  <c r="P158" i="10"/>
  <c r="Q158" i="10"/>
  <c r="R158" i="10"/>
  <c r="D158" i="10"/>
  <c r="F9" i="7" l="1"/>
  <c r="F14" i="7"/>
  <c r="F18" i="7"/>
  <c r="F22" i="7"/>
  <c r="F26" i="7"/>
  <c r="F30" i="7"/>
  <c r="F34" i="7"/>
  <c r="F38" i="7"/>
  <c r="F42" i="7"/>
  <c r="F46" i="7"/>
  <c r="F50" i="7"/>
  <c r="F54" i="7"/>
  <c r="F58" i="7"/>
  <c r="F62" i="7"/>
  <c r="F66" i="7"/>
  <c r="F70" i="7"/>
  <c r="F74" i="7"/>
  <c r="F78" i="7"/>
  <c r="F82" i="7"/>
  <c r="F86" i="7"/>
  <c r="F90" i="7"/>
  <c r="F94" i="7"/>
  <c r="F98" i="7"/>
  <c r="F102" i="7"/>
  <c r="F106" i="7"/>
  <c r="F110" i="7"/>
  <c r="F114" i="7"/>
  <c r="F118" i="7"/>
  <c r="F122" i="7"/>
  <c r="F126" i="7"/>
  <c r="F130" i="7"/>
  <c r="F134" i="7"/>
  <c r="F138" i="7"/>
  <c r="F142" i="7"/>
  <c r="F146" i="7"/>
  <c r="F107" i="7"/>
  <c r="F7" i="7"/>
  <c r="F11" i="7"/>
  <c r="F16" i="7"/>
  <c r="F20" i="7"/>
  <c r="F24" i="7"/>
  <c r="F28" i="7"/>
  <c r="F32" i="7"/>
  <c r="F40" i="7"/>
  <c r="F44" i="7"/>
  <c r="F48" i="7"/>
  <c r="F52" i="7"/>
  <c r="F56" i="7"/>
  <c r="F60" i="7"/>
  <c r="F64" i="7"/>
  <c r="F68" i="7"/>
  <c r="F72" i="7"/>
  <c r="F76" i="7"/>
  <c r="F80" i="7"/>
  <c r="F88" i="7"/>
  <c r="F92" i="7"/>
  <c r="F100" i="7"/>
  <c r="F108" i="7"/>
  <c r="F116" i="7"/>
  <c r="F124" i="7"/>
  <c r="F132" i="7"/>
  <c r="F140" i="7"/>
  <c r="F148" i="7"/>
  <c r="F25" i="7"/>
  <c r="F33" i="7"/>
  <c r="F41" i="7"/>
  <c r="F49" i="7"/>
  <c r="F57" i="7"/>
  <c r="F65" i="7"/>
  <c r="F73" i="7"/>
  <c r="F81" i="7"/>
  <c r="F89" i="7"/>
  <c r="F97" i="7"/>
  <c r="F105" i="7"/>
  <c r="F113" i="7"/>
  <c r="F121" i="7"/>
  <c r="F133" i="7"/>
  <c r="F141" i="7"/>
  <c r="F5" i="7"/>
  <c r="G5" i="7" s="1"/>
  <c r="F12" i="7"/>
  <c r="F6" i="7"/>
  <c r="F10" i="7"/>
  <c r="F15" i="7"/>
  <c r="F19" i="7"/>
  <c r="F23" i="7"/>
  <c r="F27" i="7"/>
  <c r="F31" i="7"/>
  <c r="F35" i="7"/>
  <c r="F39" i="7"/>
  <c r="F43" i="7"/>
  <c r="F47" i="7"/>
  <c r="F51" i="7"/>
  <c r="F55" i="7"/>
  <c r="F59" i="7"/>
  <c r="F63" i="7"/>
  <c r="F67" i="7"/>
  <c r="F71" i="7"/>
  <c r="F75" i="7"/>
  <c r="F79" i="7"/>
  <c r="F83" i="7"/>
  <c r="F87" i="7"/>
  <c r="F91" i="7"/>
  <c r="F95" i="7"/>
  <c r="F99" i="7"/>
  <c r="F103" i="7"/>
  <c r="F111" i="7"/>
  <c r="F115" i="7"/>
  <c r="F119" i="7"/>
  <c r="F123" i="7"/>
  <c r="F127" i="7"/>
  <c r="F131" i="7"/>
  <c r="F135" i="7"/>
  <c r="F139" i="7"/>
  <c r="F143" i="7"/>
  <c r="F147" i="7"/>
  <c r="F36" i="7"/>
  <c r="F84" i="7"/>
  <c r="F96" i="7"/>
  <c r="F104" i="7"/>
  <c r="F112" i="7"/>
  <c r="F120" i="7"/>
  <c r="F128" i="7"/>
  <c r="F136" i="7"/>
  <c r="F144" i="7"/>
  <c r="F8" i="7"/>
  <c r="F13" i="7"/>
  <c r="F17" i="7"/>
  <c r="F21" i="7"/>
  <c r="F29" i="7"/>
  <c r="F37" i="7"/>
  <c r="F45" i="7"/>
  <c r="F53" i="7"/>
  <c r="F61" i="7"/>
  <c r="F69" i="7"/>
  <c r="F77" i="7"/>
  <c r="F85" i="7"/>
  <c r="F93" i="7"/>
  <c r="F101" i="7"/>
  <c r="F109" i="7"/>
  <c r="F117" i="7"/>
  <c r="F125" i="7"/>
  <c r="F129" i="7"/>
  <c r="F137" i="7"/>
  <c r="F145" i="7"/>
  <c r="S158" i="10"/>
  <c r="V158" i="10" s="1"/>
  <c r="O161" i="10"/>
  <c r="O162" i="10"/>
  <c r="R161" i="10"/>
  <c r="R162" i="10"/>
  <c r="N161" i="10"/>
  <c r="N162" i="10"/>
  <c r="J161" i="10"/>
  <c r="J162" i="10"/>
  <c r="F161" i="10"/>
  <c r="F162" i="10"/>
  <c r="K161" i="10"/>
  <c r="K162" i="10"/>
  <c r="Q162" i="10"/>
  <c r="Q161" i="10"/>
  <c r="M162" i="10"/>
  <c r="M161" i="10"/>
  <c r="I162" i="10"/>
  <c r="I161" i="10"/>
  <c r="E162" i="10"/>
  <c r="E161" i="10"/>
  <c r="D161" i="10"/>
  <c r="D162" i="10"/>
  <c r="G161" i="10"/>
  <c r="G162" i="10"/>
  <c r="P162" i="10"/>
  <c r="P161" i="10"/>
  <c r="L161" i="10"/>
  <c r="L162" i="10"/>
  <c r="H161" i="10"/>
  <c r="H162" i="10"/>
  <c r="T82" i="10" l="1"/>
  <c r="G6" i="7"/>
  <c r="G7" i="7" s="1"/>
  <c r="G8" i="7" s="1"/>
  <c r="G9" i="7" s="1"/>
  <c r="G10" i="7" s="1"/>
  <c r="G11" i="7" s="1"/>
  <c r="G12" i="7" s="1"/>
  <c r="G13" i="7" s="1"/>
  <c r="G14" i="7" s="1"/>
  <c r="G15" i="7" s="1"/>
  <c r="G16" i="7" s="1"/>
  <c r="G17" i="7" s="1"/>
  <c r="G18" i="7" s="1"/>
  <c r="G19" i="7" s="1"/>
  <c r="G20" i="7" s="1"/>
  <c r="G21" i="7" s="1"/>
  <c r="G22" i="7" s="1"/>
  <c r="G23" i="7" s="1"/>
  <c r="G24" i="7" s="1"/>
  <c r="G25" i="7" s="1"/>
  <c r="G26" i="7" s="1"/>
  <c r="G27" i="7" s="1"/>
  <c r="G28" i="7" s="1"/>
  <c r="G29" i="7" s="1"/>
  <c r="G30" i="7" s="1"/>
  <c r="G31" i="7" s="1"/>
  <c r="G32" i="7" s="1"/>
  <c r="G33" i="7" s="1"/>
  <c r="G34" i="7" s="1"/>
  <c r="G35" i="7" s="1"/>
  <c r="G36" i="7" s="1"/>
  <c r="G37" i="7" s="1"/>
  <c r="G38" i="7" s="1"/>
  <c r="G39" i="7" s="1"/>
  <c r="G40" i="7" s="1"/>
  <c r="G41" i="7" s="1"/>
  <c r="G42" i="7" s="1"/>
  <c r="G43" i="7" s="1"/>
  <c r="G44" i="7" s="1"/>
  <c r="G45" i="7" s="1"/>
  <c r="G46" i="7" s="1"/>
  <c r="G47" i="7" s="1"/>
  <c r="G48" i="7" s="1"/>
  <c r="G49" i="7" s="1"/>
  <c r="G50" i="7" s="1"/>
  <c r="G51" i="7" s="1"/>
  <c r="G52" i="7" s="1"/>
  <c r="G53" i="7" s="1"/>
  <c r="G54" i="7" s="1"/>
  <c r="G55" i="7" s="1"/>
  <c r="G56" i="7" s="1"/>
  <c r="G57" i="7" s="1"/>
  <c r="G58" i="7" s="1"/>
  <c r="G59" i="7" s="1"/>
  <c r="G60" i="7" s="1"/>
  <c r="G61" i="7" s="1"/>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38" i="7" s="1"/>
  <c r="G139" i="7" s="1"/>
  <c r="G140" i="7" s="1"/>
  <c r="G141" i="7" s="1"/>
  <c r="G142" i="7" s="1"/>
  <c r="G143" i="7" s="1"/>
  <c r="G144" i="7" s="1"/>
  <c r="G145" i="7" s="1"/>
  <c r="G146" i="7" s="1"/>
  <c r="G147" i="7" s="1"/>
  <c r="G148" i="7" s="1"/>
  <c r="S161" i="10"/>
  <c r="S162" i="10"/>
  <c r="T130" i="10"/>
  <c r="T154" i="10"/>
  <c r="T89" i="10"/>
  <c r="T133" i="10"/>
  <c r="T108" i="10"/>
  <c r="T47" i="10"/>
  <c r="T86" i="10"/>
  <c r="T23" i="10"/>
  <c r="T136" i="10"/>
  <c r="T87" i="10"/>
  <c r="T140" i="10"/>
  <c r="T14" i="10"/>
  <c r="U14" i="10" s="1"/>
  <c r="T110" i="10"/>
  <c r="T62" i="10"/>
  <c r="T134" i="10"/>
  <c r="T112" i="10"/>
  <c r="T145" i="10"/>
  <c r="T102" i="10"/>
  <c r="T19" i="10"/>
  <c r="T57" i="10"/>
  <c r="T94" i="10"/>
  <c r="T127" i="10"/>
  <c r="T56" i="10"/>
  <c r="T153" i="10"/>
  <c r="T118" i="10"/>
  <c r="T95" i="10"/>
  <c r="T100" i="10"/>
  <c r="T54" i="10"/>
  <c r="T16" i="10"/>
  <c r="T137" i="10"/>
  <c r="T114" i="10"/>
  <c r="T85" i="10"/>
  <c r="T93" i="10"/>
  <c r="T31" i="10"/>
  <c r="T142" i="10"/>
  <c r="T111" i="10"/>
  <c r="T106" i="10"/>
  <c r="T25" i="10"/>
  <c r="T35" i="10"/>
  <c r="T27" i="10"/>
  <c r="T37" i="10"/>
  <c r="T50" i="10"/>
  <c r="T46" i="10"/>
  <c r="T51" i="10"/>
  <c r="T52" i="10"/>
  <c r="T67" i="10"/>
  <c r="T77" i="10"/>
  <c r="T76" i="10"/>
  <c r="T72" i="10"/>
  <c r="T92" i="10"/>
  <c r="T22" i="10"/>
  <c r="T36" i="10"/>
  <c r="T30" i="10"/>
  <c r="T38" i="10"/>
  <c r="T49" i="10"/>
  <c r="T65" i="10"/>
  <c r="T45" i="10"/>
  <c r="T131" i="10"/>
  <c r="T17" i="10"/>
  <c r="T21" i="10"/>
  <c r="T32" i="10"/>
  <c r="T34" i="10"/>
  <c r="T48" i="10"/>
  <c r="T42" i="10"/>
  <c r="T63" i="10"/>
  <c r="T79" i="10"/>
  <c r="T78" i="10"/>
  <c r="T135" i="10"/>
  <c r="T99" i="10"/>
  <c r="T124" i="10"/>
  <c r="T117" i="10"/>
  <c r="T128" i="10"/>
  <c r="T155" i="10"/>
  <c r="T18" i="10"/>
  <c r="T24" i="10"/>
  <c r="T26" i="10"/>
  <c r="T29" i="10"/>
  <c r="T44" i="10"/>
  <c r="T40" i="10"/>
  <c r="T43" i="10"/>
  <c r="T53" i="10"/>
  <c r="T64" i="10"/>
  <c r="T61" i="10"/>
  <c r="T68" i="10"/>
  <c r="T66" i="10"/>
  <c r="T59" i="10"/>
  <c r="T147" i="10"/>
  <c r="T126" i="10"/>
  <c r="T156" i="10"/>
  <c r="T80" i="10"/>
  <c r="T113" i="10"/>
  <c r="T115" i="10"/>
  <c r="T129" i="10"/>
  <c r="T157" i="10"/>
  <c r="T75" i="10"/>
  <c r="T84" i="10"/>
  <c r="T97" i="10"/>
  <c r="T116" i="10"/>
  <c r="T152" i="10"/>
  <c r="T20" i="10"/>
  <c r="T88" i="10"/>
  <c r="T96" i="10"/>
  <c r="T101" i="10"/>
  <c r="T138" i="10"/>
  <c r="T139" i="10"/>
  <c r="T125" i="10"/>
  <c r="T132" i="10"/>
  <c r="T104" i="10"/>
  <c r="T58" i="10"/>
  <c r="T144" i="10"/>
  <c r="T120" i="10"/>
  <c r="T148" i="10"/>
  <c r="T69" i="10"/>
  <c r="T41" i="10"/>
  <c r="T146" i="10"/>
  <c r="T123" i="10"/>
  <c r="T103" i="10"/>
  <c r="T81" i="10"/>
  <c r="T70" i="10"/>
  <c r="T28" i="10"/>
  <c r="T151" i="10"/>
  <c r="T149" i="10"/>
  <c r="T71" i="10"/>
  <c r="T107" i="10"/>
  <c r="T121" i="10"/>
  <c r="T91" i="10"/>
  <c r="T74" i="10"/>
  <c r="T39" i="10"/>
  <c r="T141" i="10"/>
  <c r="T109" i="10"/>
  <c r="T105" i="10"/>
  <c r="T73" i="10"/>
  <c r="T33" i="10"/>
  <c r="T143" i="10"/>
  <c r="T119" i="10"/>
  <c r="T98" i="10"/>
  <c r="T122" i="10"/>
  <c r="T60" i="10"/>
  <c r="T15" i="10"/>
  <c r="T150" i="10"/>
  <c r="T83" i="10"/>
  <c r="T55" i="10"/>
  <c r="T90" i="10"/>
  <c r="T158" i="10" l="1"/>
  <c r="U15" i="10"/>
  <c r="U16" i="10" s="1"/>
  <c r="U17" i="10" s="1"/>
  <c r="U18" i="10" s="1"/>
  <c r="U19" i="10" s="1"/>
  <c r="U20" i="10" l="1"/>
  <c r="R117" i="6" l="1"/>
  <c r="T58" i="8" l="1"/>
  <c r="E117" i="6" l="1"/>
  <c r="F117" i="6"/>
  <c r="G117" i="6"/>
  <c r="H117" i="6"/>
  <c r="I117" i="6"/>
  <c r="J117" i="6"/>
  <c r="K117" i="6"/>
  <c r="L117" i="6"/>
  <c r="M117" i="6"/>
  <c r="N117" i="6"/>
  <c r="O117" i="6"/>
  <c r="P117" i="6"/>
  <c r="Q117" i="6"/>
  <c r="Q60" i="3"/>
  <c r="U59" i="2" l="1"/>
  <c r="S58" i="8"/>
  <c r="T59" i="2" l="1"/>
  <c r="R58" i="8"/>
  <c r="S117" i="6" l="1"/>
  <c r="T89" i="6" s="1"/>
  <c r="P60" i="3"/>
  <c r="T95" i="6" l="1"/>
  <c r="T84" i="6"/>
  <c r="T104" i="6"/>
  <c r="T63" i="6"/>
  <c r="T100" i="6"/>
  <c r="T102" i="6"/>
  <c r="T78" i="6"/>
  <c r="T73" i="6"/>
  <c r="E60" i="3"/>
  <c r="F60" i="3"/>
  <c r="G60" i="3"/>
  <c r="H60" i="3"/>
  <c r="I60" i="3"/>
  <c r="J60" i="3"/>
  <c r="K60" i="3"/>
  <c r="L60" i="3"/>
  <c r="M60" i="3"/>
  <c r="N60" i="3"/>
  <c r="O60" i="3"/>
  <c r="D60" i="3"/>
  <c r="U56" i="3" l="1"/>
  <c r="S59" i="2" l="1"/>
  <c r="R59" i="2" l="1"/>
  <c r="Q58" i="8" l="1"/>
  <c r="U58" i="8" l="1"/>
  <c r="V38" i="8" l="1"/>
  <c r="V55" i="8"/>
  <c r="V29" i="8"/>
  <c r="V25" i="8"/>
  <c r="V27" i="8"/>
  <c r="V46" i="8"/>
  <c r="V43" i="8"/>
  <c r="V54" i="8"/>
  <c r="V24" i="8"/>
  <c r="V49" i="8"/>
  <c r="V45" i="8"/>
  <c r="V37" i="8"/>
  <c r="V32" i="8"/>
  <c r="V19" i="8"/>
  <c r="V56" i="8"/>
  <c r="V20" i="8"/>
  <c r="V50" i="8"/>
  <c r="V28" i="8"/>
  <c r="V40" i="8"/>
  <c r="V31" i="8"/>
  <c r="V17" i="8"/>
  <c r="V47" i="8"/>
  <c r="V15" i="8"/>
  <c r="V52" i="8"/>
  <c r="V39" i="8"/>
  <c r="V33" i="8"/>
  <c r="V26" i="8"/>
  <c r="V18" i="8"/>
  <c r="V48" i="8"/>
  <c r="V23" i="8"/>
  <c r="U59" i="3"/>
  <c r="V53" i="8"/>
  <c r="V44" i="8"/>
  <c r="V34" i="8"/>
  <c r="V35" i="8"/>
  <c r="V21" i="8"/>
  <c r="V14" i="8"/>
  <c r="W14" i="8" s="1"/>
  <c r="V36" i="8"/>
  <c r="V51" i="8"/>
  <c r="V42" i="8"/>
  <c r="V41" i="8"/>
  <c r="V30" i="8"/>
  <c r="V22" i="8"/>
  <c r="V16" i="8"/>
  <c r="W15" i="8" l="1"/>
  <c r="W16" i="8" s="1"/>
  <c r="U20" i="3"/>
  <c r="U39" i="3"/>
  <c r="U52" i="3"/>
  <c r="U25" i="3"/>
  <c r="U43" i="3"/>
  <c r="U21" i="3"/>
  <c r="U29" i="3"/>
  <c r="U50" i="3"/>
  <c r="U22" i="3"/>
  <c r="U32" i="3"/>
  <c r="U31" i="3"/>
  <c r="U55" i="3"/>
  <c r="U41" i="3"/>
  <c r="U54" i="3"/>
  <c r="U24" i="3"/>
  <c r="U40" i="3"/>
  <c r="U57" i="3"/>
  <c r="U27" i="3"/>
  <c r="U44" i="3"/>
  <c r="U23" i="3"/>
  <c r="U36" i="3"/>
  <c r="U53" i="3"/>
  <c r="U30" i="3"/>
  <c r="U49" i="3"/>
  <c r="U58" i="3"/>
  <c r="U46" i="3"/>
  <c r="U19" i="3"/>
  <c r="U28" i="3"/>
  <c r="U42" i="3"/>
  <c r="U18" i="3"/>
  <c r="U33" i="3"/>
  <c r="U45" i="3"/>
  <c r="U26" i="3"/>
  <c r="U34" i="3"/>
  <c r="U48" i="3"/>
  <c r="U37" i="3"/>
  <c r="U47" i="3"/>
  <c r="U17" i="3"/>
  <c r="V17" i="3" s="1"/>
  <c r="V18" i="3" s="1"/>
  <c r="U35" i="3"/>
  <c r="U51" i="3"/>
  <c r="U38" i="3"/>
  <c r="V19" i="3" l="1"/>
  <c r="Q59" i="2"/>
  <c r="P58" i="8"/>
  <c r="O58" i="8" l="1"/>
  <c r="N58" i="8"/>
  <c r="M58" i="8"/>
  <c r="L58" i="8"/>
  <c r="K58" i="8"/>
  <c r="J58" i="8"/>
  <c r="I58" i="8"/>
  <c r="H58" i="8"/>
  <c r="G58" i="8"/>
  <c r="F58" i="8"/>
  <c r="P59" i="2" l="1"/>
  <c r="D117" i="6" l="1"/>
  <c r="D59" i="2"/>
  <c r="E59" i="2" l="1"/>
  <c r="F59" i="2"/>
  <c r="T65" i="6" l="1"/>
  <c r="O59" i="2"/>
  <c r="V20" i="3"/>
  <c r="M59" i="2"/>
  <c r="N59" i="2"/>
  <c r="G59" i="2"/>
  <c r="I59" i="2"/>
  <c r="J59" i="2"/>
  <c r="K59" i="2"/>
  <c r="L59" i="2"/>
  <c r="H59" i="2"/>
  <c r="T98" i="6" l="1"/>
  <c r="T85" i="6"/>
  <c r="T74" i="6"/>
  <c r="T103" i="6"/>
  <c r="Y17" i="2"/>
  <c r="Y55" i="2"/>
  <c r="Y53" i="2"/>
  <c r="T81" i="6"/>
  <c r="T80" i="6"/>
  <c r="T72" i="6"/>
  <c r="T21" i="6"/>
  <c r="T64" i="6"/>
  <c r="T114" i="6"/>
  <c r="T88" i="6"/>
  <c r="T77" i="6"/>
  <c r="T38" i="6"/>
  <c r="T58" i="6"/>
  <c r="T39" i="6"/>
  <c r="T56" i="6"/>
  <c r="T112" i="6"/>
  <c r="T40" i="6"/>
  <c r="T27" i="6"/>
  <c r="T70" i="6"/>
  <c r="T83" i="6"/>
  <c r="T19" i="6"/>
  <c r="T69" i="6"/>
  <c r="T82" i="6"/>
  <c r="T60" i="6"/>
  <c r="T47" i="6"/>
  <c r="T52" i="6"/>
  <c r="T24" i="6"/>
  <c r="T97" i="6"/>
  <c r="T29" i="6"/>
  <c r="T101" i="6"/>
  <c r="T54" i="6"/>
  <c r="T53" i="6"/>
  <c r="T62" i="6"/>
  <c r="T35" i="6"/>
  <c r="T15" i="6"/>
  <c r="T46" i="6"/>
  <c r="T91" i="6"/>
  <c r="T106" i="6"/>
  <c r="T45" i="6"/>
  <c r="T33" i="6"/>
  <c r="T18" i="6"/>
  <c r="T111" i="6"/>
  <c r="T94" i="6"/>
  <c r="T50" i="6"/>
  <c r="T105" i="6"/>
  <c r="T93" i="6"/>
  <c r="T75" i="6"/>
  <c r="T66" i="6"/>
  <c r="T37" i="6"/>
  <c r="T25" i="6"/>
  <c r="T20" i="6"/>
  <c r="T107" i="6"/>
  <c r="T90" i="6"/>
  <c r="T55" i="6"/>
  <c r="T28" i="6"/>
  <c r="T14" i="6"/>
  <c r="T113" i="6"/>
  <c r="T109" i="6"/>
  <c r="T57" i="6"/>
  <c r="T86" i="6"/>
  <c r="T48" i="6"/>
  <c r="T36" i="6"/>
  <c r="T34" i="6"/>
  <c r="T30" i="6"/>
  <c r="T17" i="6"/>
  <c r="T13" i="6"/>
  <c r="U13" i="6" s="1"/>
  <c r="T110" i="6"/>
  <c r="T59" i="6"/>
  <c r="T61" i="6"/>
  <c r="T41" i="6"/>
  <c r="T79" i="6"/>
  <c r="T99" i="6"/>
  <c r="T71" i="6"/>
  <c r="T76" i="6"/>
  <c r="T96" i="6"/>
  <c r="T87" i="6"/>
  <c r="T108" i="6"/>
  <c r="T49" i="6"/>
  <c r="T51" i="6"/>
  <c r="T92" i="6"/>
  <c r="T67" i="6"/>
  <c r="T68" i="6"/>
  <c r="T44" i="6"/>
  <c r="T42" i="6"/>
  <c r="T43" i="6"/>
  <c r="T32" i="6"/>
  <c r="T31" i="6"/>
  <c r="T26" i="6"/>
  <c r="T23" i="6"/>
  <c r="T22" i="6"/>
  <c r="T16" i="6"/>
  <c r="Y49" i="2"/>
  <c r="Y30" i="2"/>
  <c r="Y28" i="2"/>
  <c r="Y56" i="2"/>
  <c r="Y24" i="2"/>
  <c r="Y44" i="2"/>
  <c r="Y27" i="2"/>
  <c r="Y47" i="2"/>
  <c r="Y35" i="2"/>
  <c r="Y16" i="2"/>
  <c r="Y54" i="2"/>
  <c r="Y41" i="2"/>
  <c r="Y42" i="2"/>
  <c r="Y34" i="2"/>
  <c r="Y20" i="2"/>
  <c r="Y46" i="2"/>
  <c r="Y38" i="2"/>
  <c r="Y32" i="2"/>
  <c r="Y23" i="2"/>
  <c r="Y18" i="2"/>
  <c r="Y57" i="2"/>
  <c r="Y52" i="2"/>
  <c r="Y51" i="2"/>
  <c r="Y50" i="2"/>
  <c r="Y45" i="2"/>
  <c r="Y29" i="2"/>
  <c r="Y36" i="2"/>
  <c r="Y48" i="2"/>
  <c r="Y43" i="2"/>
  <c r="Y37" i="2"/>
  <c r="Y40" i="2"/>
  <c r="Y31" i="2"/>
  <c r="Y33" i="2"/>
  <c r="Y39" i="2"/>
  <c r="Y22" i="2"/>
  <c r="Y25" i="2"/>
  <c r="Y26" i="2"/>
  <c r="Y21" i="2"/>
  <c r="Y19" i="2"/>
  <c r="V21" i="3" l="1"/>
  <c r="V22" i="3" s="1"/>
  <c r="U14" i="6" l="1"/>
  <c r="U15" i="6" s="1"/>
  <c r="U16" i="6" s="1"/>
  <c r="Z20" i="2" l="1"/>
  <c r="Z21" i="2" s="1"/>
  <c r="W17" i="8" l="1"/>
  <c r="W18" i="8" s="1"/>
  <c r="W19" i="8" s="1"/>
  <c r="W20" i="8" s="1"/>
  <c r="W21" i="8" s="1"/>
  <c r="W22" i="8" s="1"/>
  <c r="W23" i="8" s="1"/>
  <c r="W24" i="8" s="1"/>
  <c r="W25" i="8" s="1"/>
  <c r="W26" i="8" s="1"/>
  <c r="W27" i="8" s="1"/>
  <c r="W28" i="8" s="1"/>
  <c r="W29" i="8" s="1"/>
  <c r="W30" i="8" s="1"/>
  <c r="W31" i="8" s="1"/>
  <c r="W32" i="8" s="1"/>
  <c r="W33" i="8" s="1"/>
  <c r="W34" i="8" s="1"/>
  <c r="W35" i="8" s="1"/>
  <c r="W36" i="8" s="1"/>
  <c r="W37" i="8" s="1"/>
  <c r="W38" i="8" s="1"/>
  <c r="W39" i="8" s="1"/>
  <c r="W40" i="8" s="1"/>
  <c r="W41" i="8" s="1"/>
  <c r="W42" i="8" s="1"/>
  <c r="W43" i="8" s="1"/>
  <c r="W44" i="8" s="1"/>
  <c r="W45" i="8" s="1"/>
  <c r="W46" i="8" s="1"/>
  <c r="W47" i="8" s="1"/>
  <c r="W48" i="8" s="1"/>
  <c r="W49" i="8" s="1"/>
  <c r="W50" i="8" s="1"/>
  <c r="W51" i="8" s="1"/>
  <c r="W52" i="8" s="1"/>
  <c r="W53" i="8" s="1"/>
  <c r="W54" i="8" s="1"/>
  <c r="W55" i="8" s="1"/>
  <c r="W56" i="8" s="1"/>
  <c r="Z22" i="2"/>
  <c r="Z23" i="2"/>
  <c r="Z24" i="2" s="1"/>
  <c r="Z25" i="2" s="1"/>
  <c r="Z26" i="2" s="1"/>
  <c r="Z27" i="2" s="1"/>
  <c r="Z28" i="2" s="1"/>
  <c r="Z29" i="2" s="1"/>
  <c r="Z30" i="2" s="1"/>
  <c r="Z31" i="2" s="1"/>
  <c r="Z32" i="2" s="1"/>
  <c r="Z33" i="2" s="1"/>
  <c r="Z34" i="2" s="1"/>
  <c r="Z35" i="2" s="1"/>
  <c r="Z36" i="2" s="1"/>
  <c r="Z37" i="2" s="1"/>
  <c r="Z38" i="2" s="1"/>
  <c r="Z39" i="2" s="1"/>
  <c r="Z40" i="2" s="1"/>
  <c r="Z41" i="2" s="1"/>
  <c r="Z42" i="2" s="1"/>
  <c r="Z43" i="2" s="1"/>
  <c r="Z44" i="2" s="1"/>
  <c r="Z45" i="2" s="1"/>
  <c r="Z46" i="2" s="1"/>
  <c r="Z47" i="2" s="1"/>
  <c r="Z48" i="2" s="1"/>
  <c r="Z49" i="2" s="1"/>
  <c r="Z50" i="2" s="1"/>
  <c r="Z51" i="2" s="1"/>
  <c r="Z52" i="2" s="1"/>
  <c r="Z53" i="2" s="1"/>
  <c r="Z54" i="2" s="1"/>
  <c r="Z55" i="2" s="1"/>
  <c r="Z56" i="2" s="1"/>
  <c r="Z57" i="2" s="1"/>
  <c r="Z58" i="2" s="1"/>
  <c r="V23" i="3"/>
  <c r="V24" i="3" s="1"/>
  <c r="V25" i="3" s="1"/>
  <c r="V26" i="3" s="1"/>
  <c r="V27" i="3" s="1"/>
  <c r="V28" i="3" s="1"/>
  <c r="V29" i="3" s="1"/>
  <c r="V30" i="3" s="1"/>
  <c r="V31" i="3" s="1"/>
  <c r="V32" i="3" s="1"/>
  <c r="V33" i="3" s="1"/>
  <c r="V34" i="3" s="1"/>
  <c r="V35" i="3" s="1"/>
  <c r="V36" i="3" s="1"/>
  <c r="V37" i="3" s="1"/>
  <c r="V38" i="3" s="1"/>
  <c r="V39" i="3" s="1"/>
  <c r="V40" i="3" s="1"/>
  <c r="V41" i="3" s="1"/>
  <c r="V42" i="3" s="1"/>
  <c r="V43" i="3" s="1"/>
  <c r="V44" i="3" s="1"/>
  <c r="V45" i="3" s="1"/>
  <c r="V46" i="3" s="1"/>
  <c r="V47" i="3" s="1"/>
  <c r="V48" i="3" s="1"/>
  <c r="V49" i="3" s="1"/>
  <c r="V50" i="3" s="1"/>
  <c r="V51" i="3" s="1"/>
  <c r="V52" i="3" s="1"/>
  <c r="V53" i="3" s="1"/>
  <c r="V54" i="3" s="1"/>
  <c r="V55" i="3" s="1"/>
  <c r="V56" i="3" s="1"/>
  <c r="V57" i="3" s="1"/>
  <c r="V58" i="3" s="1"/>
  <c r="V59" i="3" s="1"/>
  <c r="U21" i="10"/>
  <c r="U22" i="10" s="1"/>
  <c r="U23" i="10" s="1"/>
  <c r="U24" i="10" s="1"/>
  <c r="U25" i="10" s="1"/>
  <c r="U26" i="10" s="1"/>
  <c r="U27" i="10" s="1"/>
  <c r="U28" i="10" s="1"/>
  <c r="U29" i="10" s="1"/>
  <c r="U30" i="10" s="1"/>
  <c r="U31" i="10" s="1"/>
  <c r="U32" i="10" s="1"/>
  <c r="U33" i="10" s="1"/>
  <c r="U34" i="10" s="1"/>
  <c r="U35" i="10" s="1"/>
  <c r="U36" i="10" s="1"/>
  <c r="U37" i="10" s="1"/>
  <c r="U38" i="10" s="1"/>
  <c r="U39" i="10" s="1"/>
  <c r="U40" i="10" s="1"/>
  <c r="U41" i="10" s="1"/>
  <c r="U42" i="10" s="1"/>
  <c r="U43" i="10" s="1"/>
  <c r="U44" i="10" s="1"/>
  <c r="U45" i="10" s="1"/>
  <c r="U46" i="10" s="1"/>
  <c r="U47" i="10" s="1"/>
  <c r="U48" i="10" s="1"/>
  <c r="U49" i="10" s="1"/>
  <c r="U50" i="10" s="1"/>
  <c r="U51" i="10" s="1"/>
  <c r="U52" i="10" s="1"/>
  <c r="U53" i="10" s="1"/>
  <c r="U54" i="10" s="1"/>
  <c r="U55" i="10" s="1"/>
  <c r="U56" i="10" s="1"/>
  <c r="U57" i="10" s="1"/>
  <c r="U58" i="10" s="1"/>
  <c r="U59" i="10" s="1"/>
  <c r="U60" i="10" s="1"/>
  <c r="U61" i="10" s="1"/>
  <c r="U62" i="10" s="1"/>
  <c r="U63" i="10" s="1"/>
  <c r="U64" i="10" s="1"/>
  <c r="U65" i="10" s="1"/>
  <c r="U66" i="10" s="1"/>
  <c r="U67" i="10" s="1"/>
  <c r="U68" i="10" s="1"/>
  <c r="U69" i="10" s="1"/>
  <c r="U70" i="10" s="1"/>
  <c r="U71" i="10" s="1"/>
  <c r="U72" i="10" s="1"/>
  <c r="U73" i="10" s="1"/>
  <c r="U74" i="10" s="1"/>
  <c r="U75" i="10" s="1"/>
  <c r="U76" i="10" s="1"/>
  <c r="U77" i="10" s="1"/>
  <c r="U78" i="10" s="1"/>
  <c r="U79" i="10" s="1"/>
  <c r="U80" i="10" s="1"/>
  <c r="U81" i="10" s="1"/>
  <c r="U82" i="10" s="1"/>
  <c r="U83" i="10" s="1"/>
  <c r="U84" i="10" s="1"/>
  <c r="U85" i="10" s="1"/>
  <c r="U86" i="10" s="1"/>
  <c r="U87" i="10" s="1"/>
  <c r="U88" i="10" s="1"/>
  <c r="U89" i="10" s="1"/>
  <c r="U90" i="10" s="1"/>
  <c r="U91" i="10" s="1"/>
  <c r="U92" i="10" s="1"/>
  <c r="U93" i="10" s="1"/>
  <c r="U94" i="10" s="1"/>
  <c r="U95" i="10" s="1"/>
  <c r="U96" i="10" s="1"/>
  <c r="U97" i="10" s="1"/>
  <c r="U98" i="10" s="1"/>
  <c r="U99" i="10" s="1"/>
  <c r="U100" i="10" s="1"/>
  <c r="U101" i="10" s="1"/>
  <c r="U102" i="10" s="1"/>
  <c r="U103" i="10" s="1"/>
  <c r="U104" i="10" s="1"/>
  <c r="U105" i="10" s="1"/>
  <c r="U106" i="10" s="1"/>
  <c r="U107" i="10" s="1"/>
  <c r="U108" i="10" s="1"/>
  <c r="U109" i="10" s="1"/>
  <c r="U110" i="10" s="1"/>
  <c r="U111" i="10" s="1"/>
  <c r="U112" i="10" s="1"/>
  <c r="U113" i="10" s="1"/>
  <c r="U114" i="10" s="1"/>
  <c r="U115" i="10" s="1"/>
  <c r="U116" i="10" s="1"/>
  <c r="U117" i="10" s="1"/>
  <c r="U118" i="10" s="1"/>
  <c r="U119" i="10" s="1"/>
  <c r="U120" i="10" s="1"/>
  <c r="U121" i="10" s="1"/>
  <c r="U122" i="10" s="1"/>
  <c r="U123" i="10" s="1"/>
  <c r="U124" i="10" s="1"/>
  <c r="U125" i="10" s="1"/>
  <c r="U126" i="10" s="1"/>
  <c r="U127" i="10" s="1"/>
  <c r="U128" i="10" s="1"/>
  <c r="U129" i="10" s="1"/>
  <c r="U130" i="10" s="1"/>
  <c r="U131" i="10" s="1"/>
  <c r="U132" i="10" s="1"/>
  <c r="U133" i="10" s="1"/>
  <c r="U134" i="10" s="1"/>
  <c r="U135" i="10" s="1"/>
  <c r="U136" i="10" s="1"/>
  <c r="U137" i="10" s="1"/>
  <c r="U138" i="10" s="1"/>
  <c r="U139" i="10" s="1"/>
  <c r="U140" i="10" s="1"/>
  <c r="U141" i="10" s="1"/>
  <c r="U142" i="10" s="1"/>
  <c r="U143" i="10" s="1"/>
  <c r="U144" i="10" s="1"/>
  <c r="U145" i="10" s="1"/>
  <c r="U146" i="10" s="1"/>
  <c r="U147" i="10" s="1"/>
  <c r="U148" i="10" s="1"/>
  <c r="U149" i="10" s="1"/>
  <c r="U150" i="10" s="1"/>
  <c r="U151" i="10" s="1"/>
  <c r="U152" i="10" s="1"/>
  <c r="U153" i="10" s="1"/>
  <c r="U154" i="10" s="1"/>
  <c r="U155" i="10" s="1"/>
  <c r="U156" i="10" s="1"/>
  <c r="U157" i="10" s="1"/>
  <c r="U158" i="10" l="1"/>
  <c r="U17" i="6"/>
  <c r="U18" i="6"/>
  <c r="U19" i="6"/>
  <c r="U20" i="6" s="1"/>
  <c r="U21" i="6" s="1"/>
  <c r="U22" i="6" s="1"/>
  <c r="U23" i="6" s="1"/>
  <c r="U24" i="6" s="1"/>
  <c r="U25" i="6" s="1"/>
  <c r="U26" i="6" s="1"/>
  <c r="U27" i="6" s="1"/>
  <c r="U28" i="6" s="1"/>
  <c r="U29" i="6" s="1"/>
  <c r="U30" i="6" s="1"/>
  <c r="U31" i="6" s="1"/>
  <c r="U32" i="6" s="1"/>
  <c r="U33" i="6" s="1"/>
  <c r="U34" i="6" s="1"/>
  <c r="U35" i="6" s="1"/>
  <c r="U36" i="6" s="1"/>
  <c r="U37" i="6" s="1"/>
  <c r="U38" i="6" s="1"/>
  <c r="U39" i="6" s="1"/>
  <c r="U40" i="6" s="1"/>
  <c r="U41" i="6" s="1"/>
  <c r="U42" i="6" s="1"/>
  <c r="U43" i="6" s="1"/>
  <c r="U44" i="6" s="1"/>
  <c r="U45" i="6" s="1"/>
  <c r="U46" i="6" s="1"/>
  <c r="U47" i="6" s="1"/>
  <c r="U48" i="6" s="1"/>
  <c r="U49" i="6" s="1"/>
  <c r="U50" i="6" s="1"/>
  <c r="U51" i="6" s="1"/>
  <c r="U52" i="6" s="1"/>
  <c r="U53" i="6" s="1"/>
  <c r="U54" i="6" s="1"/>
  <c r="U55" i="6" s="1"/>
  <c r="U56" i="6" s="1"/>
  <c r="U57" i="6" s="1"/>
  <c r="U58" i="6" s="1"/>
  <c r="U59" i="6" s="1"/>
  <c r="U60" i="6" s="1"/>
  <c r="U61" i="6" s="1"/>
  <c r="U62" i="6" s="1"/>
  <c r="U63" i="6" s="1"/>
  <c r="U64" i="6" s="1"/>
  <c r="U65" i="6" s="1"/>
  <c r="U66" i="6" s="1"/>
  <c r="U67" i="6" s="1"/>
  <c r="U68" i="6" s="1"/>
  <c r="U69" i="6" s="1"/>
  <c r="U70" i="6" s="1"/>
  <c r="U71" i="6" s="1"/>
  <c r="U72" i="6" s="1"/>
  <c r="U73" i="6" s="1"/>
  <c r="U74" i="6" s="1"/>
  <c r="U75" i="6" s="1"/>
  <c r="U76" i="6" s="1"/>
  <c r="U77" i="6" s="1"/>
  <c r="U78" i="6" s="1"/>
  <c r="U79" i="6" s="1"/>
  <c r="U80" i="6" s="1"/>
  <c r="U81" i="6" s="1"/>
  <c r="U82" i="6" s="1"/>
  <c r="U83" i="6" s="1"/>
  <c r="U84" i="6" s="1"/>
  <c r="U85" i="6" s="1"/>
  <c r="U86" i="6" s="1"/>
  <c r="U87" i="6" s="1"/>
  <c r="U88" i="6" s="1"/>
  <c r="U89" i="6" s="1"/>
  <c r="U90" i="6" s="1"/>
  <c r="U91" i="6" s="1"/>
  <c r="U92" i="6" s="1"/>
  <c r="U93" i="6" s="1"/>
  <c r="U94" i="6" s="1"/>
  <c r="U95" i="6" s="1"/>
  <c r="U96" i="6" s="1"/>
  <c r="U97" i="6" s="1"/>
  <c r="U98" i="6" s="1"/>
  <c r="U99" i="6" s="1"/>
  <c r="U100" i="6" s="1"/>
  <c r="U101" i="6" s="1"/>
  <c r="U102" i="6" s="1"/>
  <c r="U103" i="6" s="1"/>
  <c r="U104" i="6" s="1"/>
  <c r="U105" i="6" s="1"/>
  <c r="U106" i="6" s="1"/>
  <c r="U107" i="6" s="1"/>
  <c r="U108" i="6" s="1"/>
  <c r="U109" i="6" s="1"/>
  <c r="U110" i="6" s="1"/>
  <c r="U111" i="6" s="1"/>
  <c r="U112" i="6" s="1"/>
  <c r="U113" i="6" s="1"/>
  <c r="U114" i="6" s="1"/>
</calcChain>
</file>

<file path=xl/sharedStrings.xml><?xml version="1.0" encoding="utf-8"?>
<sst xmlns="http://schemas.openxmlformats.org/spreadsheetml/2006/main" count="729" uniqueCount="255">
  <si>
    <t>RUS</t>
  </si>
  <si>
    <t>GBR</t>
  </si>
  <si>
    <t>GER</t>
  </si>
  <si>
    <t>BLR</t>
  </si>
  <si>
    <t>POL</t>
  </si>
  <si>
    <t>UKR</t>
  </si>
  <si>
    <t>FRA</t>
  </si>
  <si>
    <t>ESP</t>
  </si>
  <si>
    <t>CZE</t>
  </si>
  <si>
    <t>ITA</t>
  </si>
  <si>
    <t>NED</t>
  </si>
  <si>
    <t>BEL</t>
  </si>
  <si>
    <t>SWE</t>
  </si>
  <si>
    <t>FIN</t>
  </si>
  <si>
    <t>TUR</t>
  </si>
  <si>
    <t>GRE</t>
  </si>
  <si>
    <t>EST</t>
  </si>
  <si>
    <t>LAT</t>
  </si>
  <si>
    <t>SLO</t>
  </si>
  <si>
    <t>SVK</t>
  </si>
  <si>
    <t>HUN</t>
  </si>
  <si>
    <t>POR</t>
  </si>
  <si>
    <t>LTU</t>
  </si>
  <si>
    <t>CRO</t>
  </si>
  <si>
    <t>NOR</t>
  </si>
  <si>
    <t>IRL</t>
  </si>
  <si>
    <t>BUL</t>
  </si>
  <si>
    <t>SUI</t>
  </si>
  <si>
    <t>SRB</t>
  </si>
  <si>
    <t>MDA</t>
  </si>
  <si>
    <t>ISR</t>
  </si>
  <si>
    <t>AUT</t>
  </si>
  <si>
    <t>BIH</t>
  </si>
  <si>
    <t>CYP</t>
  </si>
  <si>
    <t>DEN</t>
  </si>
  <si>
    <t>ISL</t>
  </si>
  <si>
    <t>ROU</t>
  </si>
  <si>
    <t>AZE</t>
  </si>
  <si>
    <t>TOT</t>
  </si>
  <si>
    <t>GEO</t>
  </si>
  <si>
    <t>CTY</t>
  </si>
  <si>
    <t>Rank</t>
  </si>
  <si>
    <t>LUX</t>
  </si>
  <si>
    <t>POP</t>
  </si>
  <si>
    <t>ALB</t>
  </si>
  <si>
    <t>MNE</t>
  </si>
  <si>
    <t>% cum</t>
  </si>
  <si>
    <t>in %</t>
  </si>
  <si>
    <t>USA</t>
  </si>
  <si>
    <t>KEN</t>
  </si>
  <si>
    <t>JAM</t>
  </si>
  <si>
    <t>ETH</t>
  </si>
  <si>
    <t>CAN</t>
  </si>
  <si>
    <t>CHN</t>
  </si>
  <si>
    <t>CUB</t>
  </si>
  <si>
    <t>BRA</t>
  </si>
  <si>
    <t>JPN</t>
  </si>
  <si>
    <t>AUS</t>
  </si>
  <si>
    <t>RSA</t>
  </si>
  <si>
    <t>NGR</t>
  </si>
  <si>
    <t>BAH</t>
  </si>
  <si>
    <t>UGA</t>
  </si>
  <si>
    <t>DOM</t>
  </si>
  <si>
    <t>MAR</t>
  </si>
  <si>
    <t>MEX</t>
  </si>
  <si>
    <t>CIV</t>
  </si>
  <si>
    <t>NZL</t>
  </si>
  <si>
    <t>BRN</t>
  </si>
  <si>
    <t>BOT</t>
  </si>
  <si>
    <t>QAT</t>
  </si>
  <si>
    <t>COL</t>
  </si>
  <si>
    <t>KSA</t>
  </si>
  <si>
    <t>ERI</t>
  </si>
  <si>
    <t>IND</t>
  </si>
  <si>
    <t>ARG</t>
  </si>
  <si>
    <t>DJI</t>
  </si>
  <si>
    <t>SKN</t>
  </si>
  <si>
    <t>TJK</t>
  </si>
  <si>
    <t>PRK</t>
  </si>
  <si>
    <t>PUR</t>
  </si>
  <si>
    <t>VEN</t>
  </si>
  <si>
    <t>GRN</t>
  </si>
  <si>
    <t>SEN</t>
  </si>
  <si>
    <t>ECU</t>
  </si>
  <si>
    <t>UZB</t>
  </si>
  <si>
    <t>BDI</t>
  </si>
  <si>
    <t>LCA</t>
  </si>
  <si>
    <t>HAI</t>
  </si>
  <si>
    <t>CHI</t>
  </si>
  <si>
    <t>BAR</t>
  </si>
  <si>
    <t>SRI</t>
  </si>
  <si>
    <t>BER</t>
  </si>
  <si>
    <t>KAZ</t>
  </si>
  <si>
    <t>EGY</t>
  </si>
  <si>
    <t>VIN</t>
  </si>
  <si>
    <t>ALG</t>
  </si>
  <si>
    <t>SUD</t>
  </si>
  <si>
    <t>ISV</t>
  </si>
  <si>
    <t>IRI</t>
  </si>
  <si>
    <t>TUN</t>
  </si>
  <si>
    <t>ZIM</t>
  </si>
  <si>
    <t>NAM</t>
  </si>
  <si>
    <t>TPE</t>
  </si>
  <si>
    <t>FJI</t>
  </si>
  <si>
    <t>RWA</t>
  </si>
  <si>
    <t>HKG</t>
  </si>
  <si>
    <t>ANT</t>
  </si>
  <si>
    <t>ZAM</t>
  </si>
  <si>
    <t>CAY</t>
  </si>
  <si>
    <t>GAB</t>
  </si>
  <si>
    <t>MOZ</t>
  </si>
  <si>
    <t>GUY</t>
  </si>
  <si>
    <t>CRC</t>
  </si>
  <si>
    <t>GHA</t>
  </si>
  <si>
    <t>PAN</t>
  </si>
  <si>
    <t>KOR</t>
  </si>
  <si>
    <t>KUW</t>
  </si>
  <si>
    <t>URU</t>
  </si>
  <si>
    <t>AIA</t>
  </si>
  <si>
    <t>TAN</t>
  </si>
  <si>
    <t>IVB</t>
  </si>
  <si>
    <t>THA</t>
  </si>
  <si>
    <t>HON</t>
  </si>
  <si>
    <t>DMA</t>
  </si>
  <si>
    <t>AHO</t>
  </si>
  <si>
    <t>CMR</t>
  </si>
  <si>
    <t>COD</t>
  </si>
  <si>
    <t>MRI</t>
  </si>
  <si>
    <t>BIZ</t>
  </si>
  <si>
    <t>MAS</t>
  </si>
  <si>
    <t>%</t>
  </si>
  <si>
    <t>CHA</t>
  </si>
  <si>
    <t>SIN</t>
  </si>
  <si>
    <t>SUR</t>
  </si>
  <si>
    <t>TTO</t>
  </si>
  <si>
    <t>BEN</t>
  </si>
  <si>
    <t>PHI</t>
  </si>
  <si>
    <t>GAM</t>
  </si>
  <si>
    <t>SYR</t>
  </si>
  <si>
    <t>ARM</t>
  </si>
  <si>
    <t>INA</t>
  </si>
  <si>
    <t>PAK</t>
  </si>
  <si>
    <t>MYA</t>
  </si>
  <si>
    <t>IRQ</t>
  </si>
  <si>
    <t>AFG</t>
  </si>
  <si>
    <t>NEP</t>
  </si>
  <si>
    <t>PER</t>
  </si>
  <si>
    <t>JMN</t>
  </si>
  <si>
    <t>MAD</t>
  </si>
  <si>
    <t>ANG</t>
  </si>
  <si>
    <t>MWI</t>
  </si>
  <si>
    <t>GUI</t>
  </si>
  <si>
    <t>BOL</t>
  </si>
  <si>
    <t>SOM</t>
  </si>
  <si>
    <t>BDSH</t>
  </si>
  <si>
    <t>MALI</t>
  </si>
  <si>
    <t>CAMBJ</t>
  </si>
  <si>
    <t>CPV</t>
  </si>
  <si>
    <t>Bangladesh</t>
  </si>
  <si>
    <t>Myanmar</t>
  </si>
  <si>
    <t>Irak</t>
  </si>
  <si>
    <t>Afghanistan</t>
  </si>
  <si>
    <t>Nepal</t>
  </si>
  <si>
    <t>Jemen</t>
  </si>
  <si>
    <t>Madagascar</t>
  </si>
  <si>
    <t>Angola</t>
  </si>
  <si>
    <t>Malawi</t>
  </si>
  <si>
    <t>Mali</t>
  </si>
  <si>
    <t>Cambodja</t>
  </si>
  <si>
    <t>Guinee</t>
  </si>
  <si>
    <t>CGO</t>
  </si>
  <si>
    <t>LBR</t>
  </si>
  <si>
    <t>BUR</t>
  </si>
  <si>
    <t>NIG</t>
  </si>
  <si>
    <t>LES</t>
  </si>
  <si>
    <t>GUA</t>
  </si>
  <si>
    <t>SWZ</t>
  </si>
  <si>
    <t>EOR</t>
  </si>
  <si>
    <t>SAM</t>
  </si>
  <si>
    <t>EAA</t>
  </si>
  <si>
    <t>OTHER</t>
  </si>
  <si>
    <t>% EAA</t>
  </si>
  <si>
    <t>% OTHER</t>
  </si>
  <si>
    <t>Does not include Race Walking and Mixed Relays.</t>
  </si>
  <si>
    <t xml:space="preserve">First placers in every event get 16 points, 16th placers 1 point. Ex aequo 2nd : all athletes get 15 points (no half points). </t>
  </si>
  <si>
    <t>Column POP : population (in millions) of EAA countries (Source : Worldometers).</t>
  </si>
  <si>
    <t>Organising country</t>
  </si>
  <si>
    <t>Olympic Games.</t>
  </si>
  <si>
    <t>Organising country.</t>
  </si>
  <si>
    <t>AVERAGE</t>
  </si>
  <si>
    <t>Including scorings of ANA athletes since 2016.</t>
  </si>
  <si>
    <t>WC Pari</t>
  </si>
  <si>
    <t>WC Hels</t>
  </si>
  <si>
    <t>WC Berl</t>
  </si>
  <si>
    <t>WC Daeg</t>
  </si>
  <si>
    <t>WC Beij</t>
  </si>
  <si>
    <t>WC Lond</t>
  </si>
  <si>
    <t>WC Doha</t>
  </si>
  <si>
    <t>WC Oregon</t>
  </si>
  <si>
    <t>OG Athe</t>
  </si>
  <si>
    <t>OG Beij</t>
  </si>
  <si>
    <t>OG Lond</t>
  </si>
  <si>
    <t>OG Rio</t>
  </si>
  <si>
    <t>OG Tokyo</t>
  </si>
  <si>
    <t>EC Göte</t>
  </si>
  <si>
    <t>EC Barc</t>
  </si>
  <si>
    <t>EC Züri</t>
  </si>
  <si>
    <t>EC Berlin</t>
  </si>
  <si>
    <t>EC München</t>
  </si>
  <si>
    <t xml:space="preserve">First placers in every event at WC/OG get 16 points, 16th placers 1 point. Ex aequo 2nd : all athletes get 15 points (no half points). </t>
  </si>
  <si>
    <t>Top 12 scorings at European Championships are re-calculated to make them comparable with WC and OG scorings.</t>
  </si>
  <si>
    <t>WC Moscow</t>
  </si>
  <si>
    <t>WC Osaka</t>
  </si>
  <si>
    <t xml:space="preserve">First placers in every event (WC/OG) get 30 points, 30th placers 1 point. Ex aequo 2nd : all athletes get 29 points (no half points). </t>
  </si>
  <si>
    <t>Top 24 scorings in European Top Lists are re-calculated to make them comparable with WC and OG scorings.</t>
  </si>
  <si>
    <t>WC22</t>
  </si>
  <si>
    <t>EC22</t>
  </si>
  <si>
    <t>Average</t>
  </si>
  <si>
    <t>Championship Performance of some EAA countries can not be calculated (scorings not relevant enough)</t>
  </si>
  <si>
    <t>average</t>
  </si>
  <si>
    <t>Athletes ANA (since 2016) included, athletes RUS not included in Top Lists.</t>
  </si>
  <si>
    <t>Total scorings based on 9 most recent Championships (6 WC and 3 OG) to evaluate the actual value of countries.</t>
  </si>
  <si>
    <t>Total scorings based on 12 most recent Championships (6 WC, 3 OG, 3 EC) to evaluate the actual value of countries.</t>
  </si>
  <si>
    <t>8 countries share 47,4 % of the total Championship scoring (4 EEA countries and 4 non EAA countries)</t>
  </si>
  <si>
    <t>12 countries share 58,0 % of the total Championship scoring (6 EEA countries and 6 non EAA countries)</t>
  </si>
  <si>
    <t>24 countries share 75,6 % of the total Championship scoring (12 EEA countries and 12 non EAA countries)</t>
  </si>
  <si>
    <t>32 countries share 82,7 % of the total Championship scoring (15 EEA countries and 17 non EAA countries)</t>
  </si>
  <si>
    <t>44 countries share 89,6 % of the total Championship scoring (22 EEA countries and 22 non EAA countries)</t>
  </si>
  <si>
    <t>60 countries share 95,1 % of the total Championship scoring (29 EEA countries and 31 non EAA countries)</t>
  </si>
  <si>
    <t>Unrepresented countries with population &gt; 10 mio :</t>
  </si>
  <si>
    <t>Bolivia</t>
  </si>
  <si>
    <t>Somalia</t>
  </si>
  <si>
    <t>Indonesia</t>
  </si>
  <si>
    <t>Column POP : population (in millions) (Source : Worldometers).</t>
  </si>
  <si>
    <t>Relationship between positions in World Athletics Top 30 at the start of the Championship and Top 16 scorings at the Championship.
Relationship between positions in European Athletics Top 24 at the start of the Championship and Top 12 scorings at the Championship.</t>
  </si>
  <si>
    <t>Scorings &gt; 1,00 indicate that a country scores better at Championships than can be expected based on the positions of their athletes on seasonal Top Lists at the beginning</t>
  </si>
  <si>
    <t>of the Championship. Countries with scorings &lt; 1,00 perform poor at Championships compared to their potential going in to the Championships.</t>
  </si>
  <si>
    <t>These scorings indicate the potential of countries going in to a Championship.</t>
  </si>
  <si>
    <t>They will be compared to the Top 16 placings (OG/WC) and Top 12 placings of the countries at the Championship.</t>
  </si>
  <si>
    <t>Scorings by EAA countries based on Placing Table Top 16 at World Championships and Olympic Games</t>
  </si>
  <si>
    <t>Scorings by all countries based on Placing Table Top 16 at World Championships and Olympic Games</t>
  </si>
  <si>
    <t>Average scorings of all countries at WC / OG 2011 - 2022 - Top 16 placings</t>
  </si>
  <si>
    <t>133 countries scored at least 1 Top 16 placing at OG and WC 2011-2022 (41 EAA countries and 92 non EAA countries)</t>
  </si>
  <si>
    <t>How to read these sheets ?</t>
  </si>
  <si>
    <t>Scorings by EAA countries based on Placing Table Top 12 at European Championships (non Olympic years).</t>
  </si>
  <si>
    <t>Scorings by EAA countries based on Top 30 positions in World Athletics Top Lists (3 athletes per country) at the start of the WC/OG.</t>
  </si>
  <si>
    <t>Scorings by EAA countries based on Top 24 positions in European Athletics Top Lists (3 athletes per country) at the start of the European Championships.</t>
  </si>
  <si>
    <t>The scorings in these sheets are based on Top 16 placings at Olympic Games and at World Championships</t>
  </si>
  <si>
    <t>and on Top 12 placings at European Championships, starting in 2003.</t>
  </si>
  <si>
    <t>Totals are calculated based on a time frame of 12 years (6 WC, 3 OG, 3 EC).</t>
  </si>
  <si>
    <r>
      <t xml:space="preserve">That allows to evaluate the </t>
    </r>
    <r>
      <rPr>
        <b/>
        <sz val="10"/>
        <color theme="1"/>
        <rFont val="Calibri"/>
        <family val="2"/>
        <scheme val="minor"/>
      </rPr>
      <t>actual value</t>
    </r>
    <r>
      <rPr>
        <sz val="10"/>
        <color theme="1"/>
        <rFont val="Calibri"/>
        <family val="2"/>
        <scheme val="minor"/>
      </rPr>
      <t xml:space="preserve"> of every country at the highest Championship levels in Athletics.</t>
    </r>
  </si>
  <si>
    <t>These sheets also present a comparison between the potential of EAA-countries going in to a Major Championship</t>
  </si>
  <si>
    <t>and the placing scoring at that Championship. It shows which EAA countries consistently perform well</t>
  </si>
  <si>
    <t>at Major Championships.</t>
  </si>
  <si>
    <t>How EAA countries perform at Major Championships 2011-2022, compared to their potential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</si>
</sst>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x14ac:knownFonts="1">
    <font>
      <sz val="10"/>
      <name val="Arial"/>
    </font>
    <font>
      <sz val="8"/>
      <name val="Verdana"/>
      <family val="2"/>
    </font>
    <font>
      <b/>
      <sz val="8"/>
      <name val="Verdana"/>
      <family val="2"/>
    </font>
    <font>
      <b/>
      <sz val="8"/>
      <color indexed="10"/>
      <name val="Verdana"/>
      <family val="2"/>
    </font>
    <font>
      <sz val="10"/>
      <name val="Calibri"/>
      <family val="2"/>
      <scheme val="minor"/>
    </font>
    <font>
      <b/>
      <sz val="8"/>
      <color rgb="FFA50021"/>
      <name val="Verdana"/>
      <family val="2"/>
    </font>
    <font>
      <sz val="10"/>
      <color theme="1"/>
      <name val="Calibri"/>
      <family val="2"/>
      <scheme val="minor"/>
    </font>
    <font>
      <b/>
      <sz val="10"/>
      <name val="Arial"/>
      <family val="2"/>
    </font>
    <font>
      <b/>
      <sz val="10"/>
      <name val="Calibri"/>
      <family val="2"/>
      <scheme val="minor"/>
    </font>
    <font>
      <sz val="10"/>
      <name val="Arial"/>
      <family val="2"/>
    </font>
    <font>
      <b/>
      <u/>
      <sz val="10"/>
      <color theme="1"/>
      <name val="Calibri"/>
      <family val="2"/>
      <scheme val="minor"/>
    </font>
    <font>
      <sz val="8"/>
      <color theme="1"/>
      <name val="Verdana"/>
      <family val="2"/>
    </font>
    <font>
      <b/>
      <sz val="8"/>
      <color rgb="FFFF0000"/>
      <name val="Verdana"/>
      <family val="2"/>
    </font>
    <font>
      <sz val="8"/>
      <color theme="1" tint="0.249977111117893"/>
      <name val="Verdana"/>
      <family val="2"/>
    </font>
    <font>
      <sz val="8"/>
      <color theme="1" tint="0.34998626667073579"/>
      <name val="Verdana"/>
      <family val="2"/>
    </font>
    <font>
      <sz val="10"/>
      <color theme="1" tint="0.34998626667073579"/>
      <name val="Calibri"/>
      <family val="2"/>
      <scheme val="minor"/>
    </font>
    <font>
      <b/>
      <sz val="12"/>
      <name val="Calibri"/>
      <family val="2"/>
      <scheme val="minor"/>
    </font>
    <font>
      <b/>
      <sz val="12"/>
      <color theme="1"/>
      <name val="Calibri"/>
      <family val="2"/>
      <scheme val="minor"/>
    </font>
    <font>
      <b/>
      <sz val="10"/>
      <color theme="1"/>
      <name val="Calibri"/>
      <family val="2"/>
      <scheme val="minor"/>
    </font>
  </fonts>
  <fills count="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8" tint="0.59996337778862885"/>
        <bgColor indexed="64"/>
      </patternFill>
    </fill>
    <fill>
      <patternFill patternType="solid">
        <fgColor theme="6" tint="0.39997558519241921"/>
        <bgColor indexed="64"/>
      </patternFill>
    </fill>
    <fill>
      <patternFill patternType="solid">
        <fgColor theme="9"/>
        <bgColor indexed="64"/>
      </patternFill>
    </fill>
  </fills>
  <borders count="17">
    <border>
      <left/>
      <right/>
      <top/>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ashed">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diagonal/>
    </border>
  </borders>
  <cellStyleXfs count="2">
    <xf numFmtId="0" fontId="0" fillId="0" borderId="0"/>
    <xf numFmtId="0" fontId="9" fillId="0" borderId="0"/>
  </cellStyleXfs>
  <cellXfs count="101">
    <xf numFmtId="0" fontId="0" fillId="0" borderId="0" xfId="0"/>
    <xf numFmtId="0" fontId="1" fillId="0" borderId="0" xfId="0" applyFont="1" applyAlignment="1">
      <alignment horizontal="center"/>
    </xf>
    <xf numFmtId="1" fontId="1" fillId="0" borderId="0" xfId="0" applyNumberFormat="1" applyFont="1" applyAlignment="1">
      <alignment horizontal="center"/>
    </xf>
    <xf numFmtId="0" fontId="2" fillId="0" borderId="0" xfId="0" applyFont="1" applyAlignment="1">
      <alignment horizontal="center"/>
    </xf>
    <xf numFmtId="1" fontId="2" fillId="0" borderId="0" xfId="0" applyNumberFormat="1" applyFont="1" applyAlignment="1">
      <alignment horizontal="center"/>
    </xf>
    <xf numFmtId="0" fontId="1" fillId="0" borderId="0" xfId="0" applyFont="1"/>
    <xf numFmtId="0" fontId="2" fillId="0" borderId="0" xfId="0" applyFont="1"/>
    <xf numFmtId="2" fontId="1" fillId="0" borderId="0" xfId="0" applyNumberFormat="1" applyFont="1" applyAlignment="1">
      <alignment horizontal="center"/>
    </xf>
    <xf numFmtId="2" fontId="2" fillId="0" borderId="0" xfId="0" applyNumberFormat="1" applyFont="1" applyAlignment="1">
      <alignment horizontal="center"/>
    </xf>
    <xf numFmtId="2" fontId="2" fillId="0" borderId="1" xfId="0" applyNumberFormat="1" applyFont="1" applyBorder="1" applyAlignment="1">
      <alignment horizontal="center"/>
    </xf>
    <xf numFmtId="1" fontId="3" fillId="2" borderId="3" xfId="0" applyNumberFormat="1" applyFont="1" applyFill="1" applyBorder="1" applyAlignment="1">
      <alignment horizontal="center"/>
    </xf>
    <xf numFmtId="1" fontId="3" fillId="2" borderId="1" xfId="0" applyNumberFormat="1" applyFont="1" applyFill="1" applyBorder="1" applyAlignment="1">
      <alignment horizontal="center"/>
    </xf>
    <xf numFmtId="0" fontId="2" fillId="0" borderId="4" xfId="0" applyFont="1" applyBorder="1" applyAlignment="1">
      <alignment horizontal="center"/>
    </xf>
    <xf numFmtId="1" fontId="2" fillId="3" borderId="0" xfId="0" applyNumberFormat="1" applyFont="1" applyFill="1" applyAlignment="1">
      <alignment horizontal="center"/>
    </xf>
    <xf numFmtId="164" fontId="1" fillId="0" borderId="0" xfId="0" applyNumberFormat="1" applyFont="1"/>
    <xf numFmtId="164" fontId="2" fillId="0" borderId="4" xfId="0" applyNumberFormat="1" applyFont="1" applyBorder="1" applyAlignment="1">
      <alignment horizontal="center"/>
    </xf>
    <xf numFmtId="1" fontId="1" fillId="0" borderId="0" xfId="0" applyNumberFormat="1" applyFont="1"/>
    <xf numFmtId="0" fontId="4" fillId="0" borderId="0" xfId="0" applyFont="1" applyAlignment="1">
      <alignment horizontal="center"/>
    </xf>
    <xf numFmtId="164" fontId="1" fillId="0" borderId="0" xfId="0" applyNumberFormat="1" applyFont="1" applyAlignment="1">
      <alignment horizontal="center"/>
    </xf>
    <xf numFmtId="164" fontId="5" fillId="0" borderId="0" xfId="0" applyNumberFormat="1" applyFont="1" applyAlignment="1">
      <alignment horizontal="center"/>
    </xf>
    <xf numFmtId="0" fontId="6" fillId="0" borderId="0" xfId="0" applyFont="1" applyAlignment="1">
      <alignment horizontal="center" vertical="top" wrapText="1"/>
    </xf>
    <xf numFmtId="0" fontId="7" fillId="0" borderId="0" xfId="0" applyFont="1"/>
    <xf numFmtId="0" fontId="8" fillId="0" borderId="0" xfId="0" applyFont="1" applyAlignment="1">
      <alignment horizontal="center"/>
    </xf>
    <xf numFmtId="0" fontId="1" fillId="0" borderId="0" xfId="0" applyFont="1" applyAlignment="1">
      <alignment horizontal="center" vertical="center"/>
    </xf>
    <xf numFmtId="0" fontId="2" fillId="0" borderId="14" xfId="0" applyFont="1" applyBorder="1" applyAlignment="1">
      <alignment horizontal="center" vertical="center"/>
    </xf>
    <xf numFmtId="0" fontId="1" fillId="0" borderId="0" xfId="0" applyFont="1" applyAlignment="1">
      <alignment horizontal="left" vertical="center"/>
    </xf>
    <xf numFmtId="0" fontId="1" fillId="4" borderId="0" xfId="0" applyFont="1" applyFill="1" applyAlignment="1">
      <alignment horizontal="center"/>
    </xf>
    <xf numFmtId="164" fontId="0" fillId="0" borderId="0" xfId="0" applyNumberFormat="1"/>
    <xf numFmtId="164" fontId="2" fillId="0" borderId="0" xfId="0" applyNumberFormat="1" applyFont="1" applyAlignment="1">
      <alignment horizontal="center"/>
    </xf>
    <xf numFmtId="0" fontId="0" fillId="0" borderId="0" xfId="0" applyAlignment="1">
      <alignment horizontal="center"/>
    </xf>
    <xf numFmtId="0" fontId="6" fillId="0" borderId="0" xfId="0" applyFont="1" applyAlignment="1">
      <alignment horizontal="left" vertical="top"/>
    </xf>
    <xf numFmtId="0" fontId="10" fillId="0" borderId="0" xfId="0" applyFont="1" applyAlignment="1">
      <alignment horizontal="left" vertical="top"/>
    </xf>
    <xf numFmtId="0" fontId="2" fillId="2" borderId="0" xfId="0" applyFont="1" applyFill="1" applyAlignment="1">
      <alignment horizontal="center" vertical="center"/>
    </xf>
    <xf numFmtId="0" fontId="1" fillId="0" borderId="0" xfId="0" applyFont="1" applyAlignment="1">
      <alignment horizontal="left"/>
    </xf>
    <xf numFmtId="0" fontId="1" fillId="0" borderId="15" xfId="0" applyFont="1" applyBorder="1"/>
    <xf numFmtId="0" fontId="4" fillId="4" borderId="0" xfId="0" applyFont="1" applyFill="1" applyAlignment="1">
      <alignment horizontal="center"/>
    </xf>
    <xf numFmtId="0" fontId="1" fillId="0" borderId="0" xfId="0" applyFont="1" applyAlignment="1">
      <alignment vertical="center"/>
    </xf>
    <xf numFmtId="164" fontId="1" fillId="0" borderId="0" xfId="0" applyNumberFormat="1" applyFont="1" applyAlignment="1">
      <alignment horizontal="center" vertical="center"/>
    </xf>
    <xf numFmtId="0" fontId="0" fillId="0" borderId="0" xfId="0" applyAlignment="1">
      <alignment vertical="center"/>
    </xf>
    <xf numFmtId="164" fontId="2" fillId="0" borderId="14" xfId="0" applyNumberFormat="1" applyFont="1" applyBorder="1" applyAlignment="1">
      <alignment horizontal="center" vertical="center"/>
    </xf>
    <xf numFmtId="0" fontId="2" fillId="0" borderId="0" xfId="0" applyFont="1" applyAlignment="1">
      <alignment horizontal="center" vertical="center"/>
    </xf>
    <xf numFmtId="10" fontId="1" fillId="0" borderId="0" xfId="0" applyNumberFormat="1" applyFont="1" applyAlignment="1">
      <alignment horizontal="center" vertical="center"/>
    </xf>
    <xf numFmtId="165" fontId="1" fillId="0" borderId="0" xfId="0" applyNumberFormat="1" applyFont="1" applyAlignment="1">
      <alignment horizontal="center" vertical="center"/>
    </xf>
    <xf numFmtId="0" fontId="1" fillId="0" borderId="13" xfId="0" applyFont="1" applyBorder="1" applyAlignment="1">
      <alignment vertical="center"/>
    </xf>
    <xf numFmtId="10" fontId="1" fillId="0" borderId="13" xfId="0" applyNumberFormat="1" applyFont="1" applyBorder="1" applyAlignment="1">
      <alignment horizontal="center" vertical="center"/>
    </xf>
    <xf numFmtId="165" fontId="1" fillId="0" borderId="13" xfId="0" applyNumberFormat="1" applyFont="1" applyBorder="1" applyAlignment="1">
      <alignment horizontal="center" vertical="center"/>
    </xf>
    <xf numFmtId="0" fontId="0" fillId="0" borderId="13" xfId="0" applyBorder="1" applyAlignment="1">
      <alignment vertical="center"/>
    </xf>
    <xf numFmtId="0" fontId="2" fillId="0" borderId="0" xfId="0" applyFont="1" applyAlignment="1">
      <alignment vertical="center"/>
    </xf>
    <xf numFmtId="0" fontId="11" fillId="0" borderId="0" xfId="0" applyFont="1" applyAlignment="1">
      <alignment horizontal="center" vertical="center" wrapText="1"/>
    </xf>
    <xf numFmtId="164" fontId="1" fillId="0" borderId="13" xfId="0" applyNumberFormat="1" applyFont="1" applyBorder="1" applyAlignment="1">
      <alignment horizontal="center" vertical="center"/>
    </xf>
    <xf numFmtId="0" fontId="11" fillId="0" borderId="13" xfId="0" applyFont="1" applyBorder="1" applyAlignment="1">
      <alignment horizontal="center" vertical="center" wrapText="1"/>
    </xf>
    <xf numFmtId="0" fontId="5" fillId="0" borderId="0" xfId="0" applyFont="1" applyAlignment="1">
      <alignment horizontal="center" vertical="center"/>
    </xf>
    <xf numFmtId="0" fontId="1" fillId="0" borderId="0" xfId="1" applyFont="1" applyAlignment="1">
      <alignment horizontal="center" wrapText="1"/>
    </xf>
    <xf numFmtId="0" fontId="4" fillId="0" borderId="0" xfId="0" applyFont="1" applyAlignment="1">
      <alignment horizontal="center" vertical="top" wrapText="1"/>
    </xf>
    <xf numFmtId="0" fontId="2" fillId="5" borderId="4" xfId="0" applyFont="1" applyFill="1" applyBorder="1" applyAlignment="1">
      <alignment horizontal="center"/>
    </xf>
    <xf numFmtId="0" fontId="2" fillId="6" borderId="4" xfId="0" applyFont="1" applyFill="1" applyBorder="1" applyAlignment="1">
      <alignment horizontal="center"/>
    </xf>
    <xf numFmtId="1" fontId="2" fillId="0" borderId="0" xfId="0" applyNumberFormat="1" applyFont="1" applyAlignment="1">
      <alignment horizontal="center" vertical="center"/>
    </xf>
    <xf numFmtId="0" fontId="2" fillId="0" borderId="4" xfId="0" applyFont="1" applyBorder="1" applyAlignment="1">
      <alignment horizontal="center" vertical="center"/>
    </xf>
    <xf numFmtId="1" fontId="2" fillId="0" borderId="4" xfId="0" applyNumberFormat="1" applyFont="1" applyBorder="1" applyAlignment="1">
      <alignment horizontal="center" vertical="center"/>
    </xf>
    <xf numFmtId="1" fontId="1" fillId="0" borderId="0" xfId="0" applyNumberFormat="1" applyFont="1" applyAlignment="1">
      <alignment horizontal="center" vertical="center"/>
    </xf>
    <xf numFmtId="165" fontId="5" fillId="0" borderId="0" xfId="0" applyNumberFormat="1" applyFont="1" applyAlignment="1">
      <alignment horizontal="center" vertical="center"/>
    </xf>
    <xf numFmtId="0" fontId="12" fillId="0" borderId="0" xfId="1" applyFont="1" applyAlignment="1">
      <alignment horizontal="center" wrapText="1"/>
    </xf>
    <xf numFmtId="0" fontId="2" fillId="0" borderId="0" xfId="0" applyFont="1" applyAlignment="1">
      <alignment horizontal="center" vertical="center" wrapText="1"/>
    </xf>
    <xf numFmtId="0" fontId="1" fillId="0" borderId="0" xfId="0" applyFont="1" applyAlignment="1">
      <alignment horizontal="right"/>
    </xf>
    <xf numFmtId="0" fontId="2" fillId="0" borderId="1" xfId="0" applyFont="1" applyBorder="1" applyAlignment="1">
      <alignment horizontal="center"/>
    </xf>
    <xf numFmtId="0" fontId="2" fillId="0" borderId="16" xfId="0" applyFont="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1" fontId="13" fillId="0" borderId="0" xfId="0" applyNumberFormat="1" applyFont="1" applyAlignment="1">
      <alignment horizontal="center"/>
    </xf>
    <xf numFmtId="0" fontId="14" fillId="0" borderId="0" xfId="0" applyFont="1" applyAlignment="1">
      <alignment horizontal="center"/>
    </xf>
    <xf numFmtId="1" fontId="14" fillId="0" borderId="0" xfId="0" applyNumberFormat="1" applyFont="1" applyAlignment="1">
      <alignment horizontal="center"/>
    </xf>
    <xf numFmtId="0" fontId="14" fillId="4" borderId="0" xfId="0" applyFont="1" applyFill="1" applyAlignment="1">
      <alignment horizontal="center"/>
    </xf>
    <xf numFmtId="0" fontId="14" fillId="0" borderId="0" xfId="0" applyFont="1"/>
    <xf numFmtId="0" fontId="2" fillId="0" borderId="11" xfId="0" applyFont="1" applyFill="1" applyBorder="1" applyAlignment="1">
      <alignment horizontal="center"/>
    </xf>
    <xf numFmtId="2" fontId="14" fillId="0" borderId="0" xfId="0" applyNumberFormat="1" applyFont="1" applyAlignment="1">
      <alignment horizontal="center"/>
    </xf>
    <xf numFmtId="0" fontId="15" fillId="0" borderId="0" xfId="0" applyFont="1" applyAlignment="1">
      <alignment horizontal="center" vertical="top" wrapText="1"/>
    </xf>
    <xf numFmtId="0" fontId="15" fillId="0" borderId="0" xfId="0" applyFont="1" applyAlignment="1">
      <alignment horizontal="center"/>
    </xf>
    <xf numFmtId="0" fontId="15" fillId="4" borderId="0" xfId="0" applyFont="1" applyFill="1" applyAlignment="1">
      <alignment horizontal="center"/>
    </xf>
    <xf numFmtId="0" fontId="14" fillId="0" borderId="0" xfId="0" applyFont="1" applyAlignment="1">
      <alignment horizontal="center" vertical="center" wrapText="1"/>
    </xf>
    <xf numFmtId="0" fontId="14" fillId="0" borderId="0" xfId="0" applyFont="1" applyAlignment="1">
      <alignment horizontal="center" vertical="center"/>
    </xf>
    <xf numFmtId="1" fontId="14" fillId="0" borderId="0" xfId="0" applyNumberFormat="1" applyFont="1" applyAlignment="1">
      <alignment horizontal="center" vertical="center"/>
    </xf>
    <xf numFmtId="0" fontId="1" fillId="0" borderId="0" xfId="0" applyFont="1" applyFill="1"/>
    <xf numFmtId="0" fontId="2" fillId="0" borderId="0" xfId="0" applyFont="1" applyFill="1"/>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7" fillId="0" borderId="0" xfId="0" applyFont="1"/>
    <xf numFmtId="0" fontId="6" fillId="0" borderId="0" xfId="0" applyFont="1"/>
  </cellXfs>
  <cellStyles count="2">
    <cellStyle name="Standaard" xfId="0" builtinId="0"/>
    <cellStyle name="Standaard 2" xfId="1" xr:uid="{00000000-0005-0000-0000-000001000000}"/>
  </cellStyles>
  <dxfs count="0"/>
  <tableStyles count="0" defaultTableStyle="TableStyleMedium2" defaultPivotStyle="PivotStyleLight16"/>
  <colors>
    <mruColors>
      <color rgb="FFFF9B9B"/>
      <color rgb="FFCCE9AD"/>
      <color rgb="FFA50021"/>
      <color rgb="FFFA6278"/>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25</xdr:col>
      <xdr:colOff>0</xdr:colOff>
      <xdr:row>49</xdr:row>
      <xdr:rowOff>0</xdr:rowOff>
    </xdr:from>
    <xdr:to>
      <xdr:col>26</xdr:col>
      <xdr:colOff>9525</xdr:colOff>
      <xdr:row>50</xdr:row>
      <xdr:rowOff>114300</xdr:rowOff>
    </xdr:to>
    <xdr:sp macro="" textlink="">
      <xdr:nvSpPr>
        <xdr:cNvPr id="4" name="AutoShape 4669" descr="UND">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11839575" y="79343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25</xdr:col>
      <xdr:colOff>0</xdr:colOff>
      <xdr:row>35</xdr:row>
      <xdr:rowOff>0</xdr:rowOff>
    </xdr:from>
    <xdr:to>
      <xdr:col>26</xdr:col>
      <xdr:colOff>9525</xdr:colOff>
      <xdr:row>36</xdr:row>
      <xdr:rowOff>114300</xdr:rowOff>
    </xdr:to>
    <xdr:sp macro="" textlink="">
      <xdr:nvSpPr>
        <xdr:cNvPr id="5" name="AutoShape 4812" descr="UND">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11839575" y="58293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25</xdr:col>
      <xdr:colOff>0</xdr:colOff>
      <xdr:row>36</xdr:row>
      <xdr:rowOff>0</xdr:rowOff>
    </xdr:from>
    <xdr:to>
      <xdr:col>26</xdr:col>
      <xdr:colOff>9525</xdr:colOff>
      <xdr:row>37</xdr:row>
      <xdr:rowOff>114300</xdr:rowOff>
    </xdr:to>
    <xdr:sp macro="" textlink="">
      <xdr:nvSpPr>
        <xdr:cNvPr id="6" name="AutoShape 4874" descr="UND">
          <a:extLst>
            <a:ext uri="{FF2B5EF4-FFF2-40B4-BE49-F238E27FC236}">
              <a16:creationId xmlns:a16="http://schemas.microsoft.com/office/drawing/2014/main" id="{00000000-0008-0000-0100-000006000000}"/>
            </a:ext>
          </a:extLst>
        </xdr:cNvPr>
        <xdr:cNvSpPr>
          <a:spLocks noChangeAspect="1" noChangeArrowheads="1"/>
        </xdr:cNvSpPr>
      </xdr:nvSpPr>
      <xdr:spPr bwMode="auto">
        <a:xfrm>
          <a:off x="11839575" y="53435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25</xdr:col>
      <xdr:colOff>0</xdr:colOff>
      <xdr:row>36</xdr:row>
      <xdr:rowOff>0</xdr:rowOff>
    </xdr:from>
    <xdr:to>
      <xdr:col>26</xdr:col>
      <xdr:colOff>9525</xdr:colOff>
      <xdr:row>37</xdr:row>
      <xdr:rowOff>114300</xdr:rowOff>
    </xdr:to>
    <xdr:sp macro="" textlink="">
      <xdr:nvSpPr>
        <xdr:cNvPr id="7" name="AutoShape 4876" descr="UND">
          <a:extLst>
            <a:ext uri="{FF2B5EF4-FFF2-40B4-BE49-F238E27FC236}">
              <a16:creationId xmlns:a16="http://schemas.microsoft.com/office/drawing/2014/main" id="{00000000-0008-0000-0100-000007000000}"/>
            </a:ext>
          </a:extLst>
        </xdr:cNvPr>
        <xdr:cNvSpPr>
          <a:spLocks noChangeAspect="1" noChangeArrowheads="1"/>
        </xdr:cNvSpPr>
      </xdr:nvSpPr>
      <xdr:spPr bwMode="auto">
        <a:xfrm>
          <a:off x="11839575" y="53435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25</xdr:col>
      <xdr:colOff>0</xdr:colOff>
      <xdr:row>36</xdr:row>
      <xdr:rowOff>0</xdr:rowOff>
    </xdr:from>
    <xdr:to>
      <xdr:col>26</xdr:col>
      <xdr:colOff>9525</xdr:colOff>
      <xdr:row>37</xdr:row>
      <xdr:rowOff>114300</xdr:rowOff>
    </xdr:to>
    <xdr:sp macro="" textlink="">
      <xdr:nvSpPr>
        <xdr:cNvPr id="8" name="AutoShape 4878" descr="UND">
          <a:extLst>
            <a:ext uri="{FF2B5EF4-FFF2-40B4-BE49-F238E27FC236}">
              <a16:creationId xmlns:a16="http://schemas.microsoft.com/office/drawing/2014/main" id="{00000000-0008-0000-0100-000008000000}"/>
            </a:ext>
          </a:extLst>
        </xdr:cNvPr>
        <xdr:cNvSpPr>
          <a:spLocks noChangeAspect="1" noChangeArrowheads="1"/>
        </xdr:cNvSpPr>
      </xdr:nvSpPr>
      <xdr:spPr bwMode="auto">
        <a:xfrm>
          <a:off x="11839575" y="53435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25</xdr:col>
      <xdr:colOff>0</xdr:colOff>
      <xdr:row>36</xdr:row>
      <xdr:rowOff>0</xdr:rowOff>
    </xdr:from>
    <xdr:to>
      <xdr:col>26</xdr:col>
      <xdr:colOff>9525</xdr:colOff>
      <xdr:row>37</xdr:row>
      <xdr:rowOff>114300</xdr:rowOff>
    </xdr:to>
    <xdr:sp macro="" textlink="">
      <xdr:nvSpPr>
        <xdr:cNvPr id="9" name="AutoShape 4890" descr="UND">
          <a:extLst>
            <a:ext uri="{FF2B5EF4-FFF2-40B4-BE49-F238E27FC236}">
              <a16:creationId xmlns:a16="http://schemas.microsoft.com/office/drawing/2014/main" id="{00000000-0008-0000-0100-000009000000}"/>
            </a:ext>
          </a:extLst>
        </xdr:cNvPr>
        <xdr:cNvSpPr>
          <a:spLocks noChangeAspect="1" noChangeArrowheads="1"/>
        </xdr:cNvSpPr>
      </xdr:nvSpPr>
      <xdr:spPr bwMode="auto">
        <a:xfrm>
          <a:off x="11839575" y="53435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25</xdr:col>
      <xdr:colOff>0</xdr:colOff>
      <xdr:row>36</xdr:row>
      <xdr:rowOff>0</xdr:rowOff>
    </xdr:from>
    <xdr:to>
      <xdr:col>26</xdr:col>
      <xdr:colOff>9525</xdr:colOff>
      <xdr:row>37</xdr:row>
      <xdr:rowOff>114300</xdr:rowOff>
    </xdr:to>
    <xdr:sp macro="" textlink="">
      <xdr:nvSpPr>
        <xdr:cNvPr id="10" name="AutoShape 4892" descr="UND">
          <a:extLst>
            <a:ext uri="{FF2B5EF4-FFF2-40B4-BE49-F238E27FC236}">
              <a16:creationId xmlns:a16="http://schemas.microsoft.com/office/drawing/2014/main" id="{00000000-0008-0000-0100-00000A000000}"/>
            </a:ext>
          </a:extLst>
        </xdr:cNvPr>
        <xdr:cNvSpPr>
          <a:spLocks noChangeAspect="1" noChangeArrowheads="1"/>
        </xdr:cNvSpPr>
      </xdr:nvSpPr>
      <xdr:spPr bwMode="auto">
        <a:xfrm>
          <a:off x="11839575" y="53435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25</xdr:col>
      <xdr:colOff>0</xdr:colOff>
      <xdr:row>33</xdr:row>
      <xdr:rowOff>0</xdr:rowOff>
    </xdr:from>
    <xdr:to>
      <xdr:col>26</xdr:col>
      <xdr:colOff>9525</xdr:colOff>
      <xdr:row>34</xdr:row>
      <xdr:rowOff>114300</xdr:rowOff>
    </xdr:to>
    <xdr:sp macro="" textlink="">
      <xdr:nvSpPr>
        <xdr:cNvPr id="11" name="AutoShape 4964" descr="UND">
          <a:extLst>
            <a:ext uri="{FF2B5EF4-FFF2-40B4-BE49-F238E27FC236}">
              <a16:creationId xmlns:a16="http://schemas.microsoft.com/office/drawing/2014/main" id="{00000000-0008-0000-0100-00000B000000}"/>
            </a:ext>
          </a:extLst>
        </xdr:cNvPr>
        <xdr:cNvSpPr>
          <a:spLocks noChangeAspect="1" noChangeArrowheads="1"/>
        </xdr:cNvSpPr>
      </xdr:nvSpPr>
      <xdr:spPr bwMode="auto">
        <a:xfrm>
          <a:off x="11839575" y="61531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25</xdr:col>
      <xdr:colOff>0</xdr:colOff>
      <xdr:row>46</xdr:row>
      <xdr:rowOff>0</xdr:rowOff>
    </xdr:from>
    <xdr:ext cx="304800" cy="276225"/>
    <xdr:sp macro="" textlink="">
      <xdr:nvSpPr>
        <xdr:cNvPr id="14" name="AutoShape 4669" descr="UND">
          <a:extLst>
            <a:ext uri="{FF2B5EF4-FFF2-40B4-BE49-F238E27FC236}">
              <a16:creationId xmlns:a16="http://schemas.microsoft.com/office/drawing/2014/main" id="{00000000-0008-0000-0100-00000E000000}"/>
            </a:ext>
          </a:extLst>
        </xdr:cNvPr>
        <xdr:cNvSpPr>
          <a:spLocks noChangeAspect="1" noChangeArrowheads="1"/>
        </xdr:cNvSpPr>
      </xdr:nvSpPr>
      <xdr:spPr bwMode="auto">
        <a:xfrm>
          <a:off x="11839575" y="59912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25</xdr:col>
      <xdr:colOff>0</xdr:colOff>
      <xdr:row>40</xdr:row>
      <xdr:rowOff>0</xdr:rowOff>
    </xdr:from>
    <xdr:ext cx="304800" cy="276225"/>
    <xdr:sp macro="" textlink="">
      <xdr:nvSpPr>
        <xdr:cNvPr id="16" name="AutoShape 4812" descr="UND">
          <a:extLst>
            <a:ext uri="{FF2B5EF4-FFF2-40B4-BE49-F238E27FC236}">
              <a16:creationId xmlns:a16="http://schemas.microsoft.com/office/drawing/2014/main" id="{00000000-0008-0000-0100-000010000000}"/>
            </a:ext>
          </a:extLst>
        </xdr:cNvPr>
        <xdr:cNvSpPr>
          <a:spLocks noChangeAspect="1" noChangeArrowheads="1"/>
        </xdr:cNvSpPr>
      </xdr:nvSpPr>
      <xdr:spPr bwMode="auto">
        <a:xfrm>
          <a:off x="11839575" y="55054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67</xdr:row>
      <xdr:rowOff>0</xdr:rowOff>
    </xdr:from>
    <xdr:to>
      <xdr:col>2</xdr:col>
      <xdr:colOff>304800</xdr:colOff>
      <xdr:row>68</xdr:row>
      <xdr:rowOff>114300</xdr:rowOff>
    </xdr:to>
    <xdr:sp macro="" textlink="">
      <xdr:nvSpPr>
        <xdr:cNvPr id="2" name="AutoShape 1455" descr="UND">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3857625" y="117157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58</xdr:row>
      <xdr:rowOff>0</xdr:rowOff>
    </xdr:from>
    <xdr:to>
      <xdr:col>2</xdr:col>
      <xdr:colOff>304800</xdr:colOff>
      <xdr:row>59</xdr:row>
      <xdr:rowOff>114300</xdr:rowOff>
    </xdr:to>
    <xdr:sp macro="" textlink="">
      <xdr:nvSpPr>
        <xdr:cNvPr id="3" name="AutoShape 4561" descr="UND">
          <a:extLst>
            <a:ext uri="{FF2B5EF4-FFF2-40B4-BE49-F238E27FC236}">
              <a16:creationId xmlns:a16="http://schemas.microsoft.com/office/drawing/2014/main" id="{00000000-0008-0000-0500-000003000000}"/>
            </a:ext>
          </a:extLst>
        </xdr:cNvPr>
        <xdr:cNvSpPr>
          <a:spLocks noChangeAspect="1" noChangeArrowheads="1"/>
        </xdr:cNvSpPr>
      </xdr:nvSpPr>
      <xdr:spPr bwMode="auto">
        <a:xfrm>
          <a:off x="3857625" y="136588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114300</xdr:rowOff>
    </xdr:to>
    <xdr:sp macro="" textlink="">
      <xdr:nvSpPr>
        <xdr:cNvPr id="4" name="AutoShape 4760" descr="UND">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3857625" y="97726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114300</xdr:rowOff>
    </xdr:to>
    <xdr:sp macro="" textlink="">
      <xdr:nvSpPr>
        <xdr:cNvPr id="5" name="AutoShape 4762" descr="UND">
          <a:extLst>
            <a:ext uri="{FF2B5EF4-FFF2-40B4-BE49-F238E27FC236}">
              <a16:creationId xmlns:a16="http://schemas.microsoft.com/office/drawing/2014/main" id="{00000000-0008-0000-0500-000005000000}"/>
            </a:ext>
          </a:extLst>
        </xdr:cNvPr>
        <xdr:cNvSpPr>
          <a:spLocks noChangeAspect="1" noChangeArrowheads="1"/>
        </xdr:cNvSpPr>
      </xdr:nvSpPr>
      <xdr:spPr bwMode="auto">
        <a:xfrm>
          <a:off x="3857625" y="97726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114300</xdr:rowOff>
    </xdr:to>
    <xdr:sp macro="" textlink="">
      <xdr:nvSpPr>
        <xdr:cNvPr id="6" name="AutoShape 4770" descr="UND">
          <a:extLst>
            <a:ext uri="{FF2B5EF4-FFF2-40B4-BE49-F238E27FC236}">
              <a16:creationId xmlns:a16="http://schemas.microsoft.com/office/drawing/2014/main" id="{00000000-0008-0000-0500-000006000000}"/>
            </a:ext>
          </a:extLst>
        </xdr:cNvPr>
        <xdr:cNvSpPr>
          <a:spLocks noChangeAspect="1" noChangeArrowheads="1"/>
        </xdr:cNvSpPr>
      </xdr:nvSpPr>
      <xdr:spPr bwMode="auto">
        <a:xfrm>
          <a:off x="3857625" y="97726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33</xdr:row>
      <xdr:rowOff>0</xdr:rowOff>
    </xdr:from>
    <xdr:to>
      <xdr:col>2</xdr:col>
      <xdr:colOff>304800</xdr:colOff>
      <xdr:row>34</xdr:row>
      <xdr:rowOff>114300</xdr:rowOff>
    </xdr:to>
    <xdr:sp macro="" textlink="">
      <xdr:nvSpPr>
        <xdr:cNvPr id="7" name="AutoShape 4838" descr="UND">
          <a:extLst>
            <a:ext uri="{FF2B5EF4-FFF2-40B4-BE49-F238E27FC236}">
              <a16:creationId xmlns:a16="http://schemas.microsoft.com/office/drawing/2014/main" id="{00000000-0008-0000-0500-000007000000}"/>
            </a:ext>
          </a:extLst>
        </xdr:cNvPr>
        <xdr:cNvSpPr>
          <a:spLocks noChangeAspect="1" noChangeArrowheads="1"/>
        </xdr:cNvSpPr>
      </xdr:nvSpPr>
      <xdr:spPr bwMode="auto">
        <a:xfrm>
          <a:off x="3857625" y="120396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42</xdr:row>
      <xdr:rowOff>0</xdr:rowOff>
    </xdr:from>
    <xdr:to>
      <xdr:col>2</xdr:col>
      <xdr:colOff>304800</xdr:colOff>
      <xdr:row>43</xdr:row>
      <xdr:rowOff>114300</xdr:rowOff>
    </xdr:to>
    <xdr:sp macro="" textlink="">
      <xdr:nvSpPr>
        <xdr:cNvPr id="8" name="AutoShape 4906" descr="UND">
          <a:extLst>
            <a:ext uri="{FF2B5EF4-FFF2-40B4-BE49-F238E27FC236}">
              <a16:creationId xmlns:a16="http://schemas.microsoft.com/office/drawing/2014/main" id="{00000000-0008-0000-0500-000008000000}"/>
            </a:ext>
          </a:extLst>
        </xdr:cNvPr>
        <xdr:cNvSpPr>
          <a:spLocks noChangeAspect="1" noChangeArrowheads="1"/>
        </xdr:cNvSpPr>
      </xdr:nvSpPr>
      <xdr:spPr bwMode="auto">
        <a:xfrm>
          <a:off x="3857625" y="105822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42</xdr:row>
      <xdr:rowOff>0</xdr:rowOff>
    </xdr:from>
    <xdr:to>
      <xdr:col>2</xdr:col>
      <xdr:colOff>304800</xdr:colOff>
      <xdr:row>43</xdr:row>
      <xdr:rowOff>114300</xdr:rowOff>
    </xdr:to>
    <xdr:sp macro="" textlink="">
      <xdr:nvSpPr>
        <xdr:cNvPr id="9" name="AutoShape 4908" descr="UND">
          <a:extLst>
            <a:ext uri="{FF2B5EF4-FFF2-40B4-BE49-F238E27FC236}">
              <a16:creationId xmlns:a16="http://schemas.microsoft.com/office/drawing/2014/main" id="{00000000-0008-0000-0500-000009000000}"/>
            </a:ext>
          </a:extLst>
        </xdr:cNvPr>
        <xdr:cNvSpPr>
          <a:spLocks noChangeAspect="1" noChangeArrowheads="1"/>
        </xdr:cNvSpPr>
      </xdr:nvSpPr>
      <xdr:spPr bwMode="auto">
        <a:xfrm>
          <a:off x="3857625" y="105822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42</xdr:row>
      <xdr:rowOff>0</xdr:rowOff>
    </xdr:from>
    <xdr:to>
      <xdr:col>2</xdr:col>
      <xdr:colOff>304800</xdr:colOff>
      <xdr:row>43</xdr:row>
      <xdr:rowOff>114300</xdr:rowOff>
    </xdr:to>
    <xdr:sp macro="" textlink="">
      <xdr:nvSpPr>
        <xdr:cNvPr id="10" name="AutoShape 4912" descr="UND">
          <a:extLst>
            <a:ext uri="{FF2B5EF4-FFF2-40B4-BE49-F238E27FC236}">
              <a16:creationId xmlns:a16="http://schemas.microsoft.com/office/drawing/2014/main" id="{00000000-0008-0000-0500-00000A000000}"/>
            </a:ext>
          </a:extLst>
        </xdr:cNvPr>
        <xdr:cNvSpPr>
          <a:spLocks noChangeAspect="1" noChangeArrowheads="1"/>
        </xdr:cNvSpPr>
      </xdr:nvSpPr>
      <xdr:spPr bwMode="auto">
        <a:xfrm>
          <a:off x="3857625" y="105822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40</xdr:row>
      <xdr:rowOff>0</xdr:rowOff>
    </xdr:from>
    <xdr:to>
      <xdr:col>2</xdr:col>
      <xdr:colOff>304800</xdr:colOff>
      <xdr:row>41</xdr:row>
      <xdr:rowOff>114300</xdr:rowOff>
    </xdr:to>
    <xdr:sp macro="" textlink="">
      <xdr:nvSpPr>
        <xdr:cNvPr id="11" name="AutoShape 4920" descr="UND">
          <a:extLst>
            <a:ext uri="{FF2B5EF4-FFF2-40B4-BE49-F238E27FC236}">
              <a16:creationId xmlns:a16="http://schemas.microsoft.com/office/drawing/2014/main" id="{00000000-0008-0000-0500-00000B000000}"/>
            </a:ext>
          </a:extLst>
        </xdr:cNvPr>
        <xdr:cNvSpPr>
          <a:spLocks noChangeAspect="1" noChangeArrowheads="1"/>
        </xdr:cNvSpPr>
      </xdr:nvSpPr>
      <xdr:spPr bwMode="auto">
        <a:xfrm>
          <a:off x="3857625" y="151161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20</xdr:row>
      <xdr:rowOff>0</xdr:rowOff>
    </xdr:from>
    <xdr:to>
      <xdr:col>2</xdr:col>
      <xdr:colOff>304800</xdr:colOff>
      <xdr:row>21</xdr:row>
      <xdr:rowOff>114300</xdr:rowOff>
    </xdr:to>
    <xdr:sp macro="" textlink="">
      <xdr:nvSpPr>
        <xdr:cNvPr id="12" name="AutoShape 4948" descr="UND">
          <a:extLst>
            <a:ext uri="{FF2B5EF4-FFF2-40B4-BE49-F238E27FC236}">
              <a16:creationId xmlns:a16="http://schemas.microsoft.com/office/drawing/2014/main" id="{00000000-0008-0000-0500-00000C000000}"/>
            </a:ext>
          </a:extLst>
        </xdr:cNvPr>
        <xdr:cNvSpPr>
          <a:spLocks noChangeAspect="1" noChangeArrowheads="1"/>
        </xdr:cNvSpPr>
      </xdr:nvSpPr>
      <xdr:spPr bwMode="auto">
        <a:xfrm>
          <a:off x="3857625" y="96107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31</xdr:row>
      <xdr:rowOff>0</xdr:rowOff>
    </xdr:from>
    <xdr:to>
      <xdr:col>2</xdr:col>
      <xdr:colOff>304800</xdr:colOff>
      <xdr:row>32</xdr:row>
      <xdr:rowOff>114300</xdr:rowOff>
    </xdr:to>
    <xdr:sp macro="" textlink="">
      <xdr:nvSpPr>
        <xdr:cNvPr id="13" name="AutoShape 4954" descr="UND">
          <a:extLst>
            <a:ext uri="{FF2B5EF4-FFF2-40B4-BE49-F238E27FC236}">
              <a16:creationId xmlns:a16="http://schemas.microsoft.com/office/drawing/2014/main" id="{00000000-0008-0000-0500-00000D000000}"/>
            </a:ext>
          </a:extLst>
        </xdr:cNvPr>
        <xdr:cNvSpPr>
          <a:spLocks noChangeAspect="1" noChangeArrowheads="1"/>
        </xdr:cNvSpPr>
      </xdr:nvSpPr>
      <xdr:spPr bwMode="auto">
        <a:xfrm>
          <a:off x="3857625" y="115538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31</xdr:row>
      <xdr:rowOff>0</xdr:rowOff>
    </xdr:from>
    <xdr:to>
      <xdr:col>2</xdr:col>
      <xdr:colOff>304800</xdr:colOff>
      <xdr:row>32</xdr:row>
      <xdr:rowOff>114300</xdr:rowOff>
    </xdr:to>
    <xdr:sp macro="" textlink="">
      <xdr:nvSpPr>
        <xdr:cNvPr id="14" name="AutoShape 4956" descr="UND">
          <a:extLst>
            <a:ext uri="{FF2B5EF4-FFF2-40B4-BE49-F238E27FC236}">
              <a16:creationId xmlns:a16="http://schemas.microsoft.com/office/drawing/2014/main" id="{00000000-0008-0000-0500-00000E000000}"/>
            </a:ext>
          </a:extLst>
        </xdr:cNvPr>
        <xdr:cNvSpPr>
          <a:spLocks noChangeAspect="1" noChangeArrowheads="1"/>
        </xdr:cNvSpPr>
      </xdr:nvSpPr>
      <xdr:spPr bwMode="auto">
        <a:xfrm>
          <a:off x="3857625" y="115538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31</xdr:row>
      <xdr:rowOff>0</xdr:rowOff>
    </xdr:from>
    <xdr:to>
      <xdr:col>2</xdr:col>
      <xdr:colOff>304800</xdr:colOff>
      <xdr:row>32</xdr:row>
      <xdr:rowOff>114300</xdr:rowOff>
    </xdr:to>
    <xdr:sp macro="" textlink="">
      <xdr:nvSpPr>
        <xdr:cNvPr id="15" name="AutoShape 4958" descr="UND">
          <a:extLst>
            <a:ext uri="{FF2B5EF4-FFF2-40B4-BE49-F238E27FC236}">
              <a16:creationId xmlns:a16="http://schemas.microsoft.com/office/drawing/2014/main" id="{00000000-0008-0000-0500-00000F000000}"/>
            </a:ext>
          </a:extLst>
        </xdr:cNvPr>
        <xdr:cNvSpPr>
          <a:spLocks noChangeAspect="1" noChangeArrowheads="1"/>
        </xdr:cNvSpPr>
      </xdr:nvSpPr>
      <xdr:spPr bwMode="auto">
        <a:xfrm>
          <a:off x="3857625" y="115538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67</xdr:row>
      <xdr:rowOff>0</xdr:rowOff>
    </xdr:from>
    <xdr:to>
      <xdr:col>2</xdr:col>
      <xdr:colOff>304800</xdr:colOff>
      <xdr:row>68</xdr:row>
      <xdr:rowOff>114300</xdr:rowOff>
    </xdr:to>
    <xdr:sp macro="" textlink="">
      <xdr:nvSpPr>
        <xdr:cNvPr id="16" name="AutoShape 1455" descr="UND">
          <a:extLst>
            <a:ext uri="{FF2B5EF4-FFF2-40B4-BE49-F238E27FC236}">
              <a16:creationId xmlns:a16="http://schemas.microsoft.com/office/drawing/2014/main" id="{00000000-0008-0000-0500-000010000000}"/>
            </a:ext>
          </a:extLst>
        </xdr:cNvPr>
        <xdr:cNvSpPr>
          <a:spLocks noChangeAspect="1" noChangeArrowheads="1"/>
        </xdr:cNvSpPr>
      </xdr:nvSpPr>
      <xdr:spPr bwMode="auto">
        <a:xfrm>
          <a:off x="3857625" y="117157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58</xdr:row>
      <xdr:rowOff>0</xdr:rowOff>
    </xdr:from>
    <xdr:to>
      <xdr:col>2</xdr:col>
      <xdr:colOff>304800</xdr:colOff>
      <xdr:row>59</xdr:row>
      <xdr:rowOff>114300</xdr:rowOff>
    </xdr:to>
    <xdr:sp macro="" textlink="">
      <xdr:nvSpPr>
        <xdr:cNvPr id="17" name="AutoShape 4561" descr="UND">
          <a:extLst>
            <a:ext uri="{FF2B5EF4-FFF2-40B4-BE49-F238E27FC236}">
              <a16:creationId xmlns:a16="http://schemas.microsoft.com/office/drawing/2014/main" id="{00000000-0008-0000-0500-000011000000}"/>
            </a:ext>
          </a:extLst>
        </xdr:cNvPr>
        <xdr:cNvSpPr>
          <a:spLocks noChangeAspect="1" noChangeArrowheads="1"/>
        </xdr:cNvSpPr>
      </xdr:nvSpPr>
      <xdr:spPr bwMode="auto">
        <a:xfrm>
          <a:off x="3857625" y="136588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114300</xdr:rowOff>
    </xdr:to>
    <xdr:sp macro="" textlink="">
      <xdr:nvSpPr>
        <xdr:cNvPr id="18" name="AutoShape 4760" descr="UND">
          <a:extLst>
            <a:ext uri="{FF2B5EF4-FFF2-40B4-BE49-F238E27FC236}">
              <a16:creationId xmlns:a16="http://schemas.microsoft.com/office/drawing/2014/main" id="{00000000-0008-0000-0500-000012000000}"/>
            </a:ext>
          </a:extLst>
        </xdr:cNvPr>
        <xdr:cNvSpPr>
          <a:spLocks noChangeAspect="1" noChangeArrowheads="1"/>
        </xdr:cNvSpPr>
      </xdr:nvSpPr>
      <xdr:spPr bwMode="auto">
        <a:xfrm>
          <a:off x="3857625" y="97726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114300</xdr:rowOff>
    </xdr:to>
    <xdr:sp macro="" textlink="">
      <xdr:nvSpPr>
        <xdr:cNvPr id="19" name="AutoShape 4762" descr="UND">
          <a:extLst>
            <a:ext uri="{FF2B5EF4-FFF2-40B4-BE49-F238E27FC236}">
              <a16:creationId xmlns:a16="http://schemas.microsoft.com/office/drawing/2014/main" id="{00000000-0008-0000-0500-000013000000}"/>
            </a:ext>
          </a:extLst>
        </xdr:cNvPr>
        <xdr:cNvSpPr>
          <a:spLocks noChangeAspect="1" noChangeArrowheads="1"/>
        </xdr:cNvSpPr>
      </xdr:nvSpPr>
      <xdr:spPr bwMode="auto">
        <a:xfrm>
          <a:off x="3857625" y="97726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114300</xdr:rowOff>
    </xdr:to>
    <xdr:sp macro="" textlink="">
      <xdr:nvSpPr>
        <xdr:cNvPr id="20" name="AutoShape 4770" descr="UND">
          <a:extLst>
            <a:ext uri="{FF2B5EF4-FFF2-40B4-BE49-F238E27FC236}">
              <a16:creationId xmlns:a16="http://schemas.microsoft.com/office/drawing/2014/main" id="{00000000-0008-0000-0500-000014000000}"/>
            </a:ext>
          </a:extLst>
        </xdr:cNvPr>
        <xdr:cNvSpPr>
          <a:spLocks noChangeAspect="1" noChangeArrowheads="1"/>
        </xdr:cNvSpPr>
      </xdr:nvSpPr>
      <xdr:spPr bwMode="auto">
        <a:xfrm>
          <a:off x="3857625" y="97726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33</xdr:row>
      <xdr:rowOff>0</xdr:rowOff>
    </xdr:from>
    <xdr:to>
      <xdr:col>2</xdr:col>
      <xdr:colOff>304800</xdr:colOff>
      <xdr:row>34</xdr:row>
      <xdr:rowOff>114300</xdr:rowOff>
    </xdr:to>
    <xdr:sp macro="" textlink="">
      <xdr:nvSpPr>
        <xdr:cNvPr id="21" name="AutoShape 4838" descr="UND">
          <a:extLst>
            <a:ext uri="{FF2B5EF4-FFF2-40B4-BE49-F238E27FC236}">
              <a16:creationId xmlns:a16="http://schemas.microsoft.com/office/drawing/2014/main" id="{00000000-0008-0000-0500-000015000000}"/>
            </a:ext>
          </a:extLst>
        </xdr:cNvPr>
        <xdr:cNvSpPr>
          <a:spLocks noChangeAspect="1" noChangeArrowheads="1"/>
        </xdr:cNvSpPr>
      </xdr:nvSpPr>
      <xdr:spPr bwMode="auto">
        <a:xfrm>
          <a:off x="3857625" y="120396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42</xdr:row>
      <xdr:rowOff>0</xdr:rowOff>
    </xdr:from>
    <xdr:to>
      <xdr:col>2</xdr:col>
      <xdr:colOff>304800</xdr:colOff>
      <xdr:row>43</xdr:row>
      <xdr:rowOff>114300</xdr:rowOff>
    </xdr:to>
    <xdr:sp macro="" textlink="">
      <xdr:nvSpPr>
        <xdr:cNvPr id="22" name="AutoShape 4906" descr="UND">
          <a:extLst>
            <a:ext uri="{FF2B5EF4-FFF2-40B4-BE49-F238E27FC236}">
              <a16:creationId xmlns:a16="http://schemas.microsoft.com/office/drawing/2014/main" id="{00000000-0008-0000-0500-000016000000}"/>
            </a:ext>
          </a:extLst>
        </xdr:cNvPr>
        <xdr:cNvSpPr>
          <a:spLocks noChangeAspect="1" noChangeArrowheads="1"/>
        </xdr:cNvSpPr>
      </xdr:nvSpPr>
      <xdr:spPr bwMode="auto">
        <a:xfrm>
          <a:off x="3857625" y="105822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42</xdr:row>
      <xdr:rowOff>0</xdr:rowOff>
    </xdr:from>
    <xdr:to>
      <xdr:col>2</xdr:col>
      <xdr:colOff>304800</xdr:colOff>
      <xdr:row>43</xdr:row>
      <xdr:rowOff>114300</xdr:rowOff>
    </xdr:to>
    <xdr:sp macro="" textlink="">
      <xdr:nvSpPr>
        <xdr:cNvPr id="23" name="AutoShape 4908" descr="UND">
          <a:extLst>
            <a:ext uri="{FF2B5EF4-FFF2-40B4-BE49-F238E27FC236}">
              <a16:creationId xmlns:a16="http://schemas.microsoft.com/office/drawing/2014/main" id="{00000000-0008-0000-0500-000017000000}"/>
            </a:ext>
          </a:extLst>
        </xdr:cNvPr>
        <xdr:cNvSpPr>
          <a:spLocks noChangeAspect="1" noChangeArrowheads="1"/>
        </xdr:cNvSpPr>
      </xdr:nvSpPr>
      <xdr:spPr bwMode="auto">
        <a:xfrm>
          <a:off x="3857625" y="105822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42</xdr:row>
      <xdr:rowOff>0</xdr:rowOff>
    </xdr:from>
    <xdr:to>
      <xdr:col>2</xdr:col>
      <xdr:colOff>304800</xdr:colOff>
      <xdr:row>43</xdr:row>
      <xdr:rowOff>114300</xdr:rowOff>
    </xdr:to>
    <xdr:sp macro="" textlink="">
      <xdr:nvSpPr>
        <xdr:cNvPr id="24" name="AutoShape 4912" descr="UND">
          <a:extLst>
            <a:ext uri="{FF2B5EF4-FFF2-40B4-BE49-F238E27FC236}">
              <a16:creationId xmlns:a16="http://schemas.microsoft.com/office/drawing/2014/main" id="{00000000-0008-0000-0500-000018000000}"/>
            </a:ext>
          </a:extLst>
        </xdr:cNvPr>
        <xdr:cNvSpPr>
          <a:spLocks noChangeAspect="1" noChangeArrowheads="1"/>
        </xdr:cNvSpPr>
      </xdr:nvSpPr>
      <xdr:spPr bwMode="auto">
        <a:xfrm>
          <a:off x="3857625" y="105822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40</xdr:row>
      <xdr:rowOff>0</xdr:rowOff>
    </xdr:from>
    <xdr:to>
      <xdr:col>2</xdr:col>
      <xdr:colOff>304800</xdr:colOff>
      <xdr:row>41</xdr:row>
      <xdr:rowOff>114300</xdr:rowOff>
    </xdr:to>
    <xdr:sp macro="" textlink="">
      <xdr:nvSpPr>
        <xdr:cNvPr id="25" name="AutoShape 4920" descr="UND">
          <a:extLst>
            <a:ext uri="{FF2B5EF4-FFF2-40B4-BE49-F238E27FC236}">
              <a16:creationId xmlns:a16="http://schemas.microsoft.com/office/drawing/2014/main" id="{00000000-0008-0000-0500-000019000000}"/>
            </a:ext>
          </a:extLst>
        </xdr:cNvPr>
        <xdr:cNvSpPr>
          <a:spLocks noChangeAspect="1" noChangeArrowheads="1"/>
        </xdr:cNvSpPr>
      </xdr:nvSpPr>
      <xdr:spPr bwMode="auto">
        <a:xfrm>
          <a:off x="3857625" y="151161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20</xdr:row>
      <xdr:rowOff>0</xdr:rowOff>
    </xdr:from>
    <xdr:to>
      <xdr:col>2</xdr:col>
      <xdr:colOff>304800</xdr:colOff>
      <xdr:row>21</xdr:row>
      <xdr:rowOff>114300</xdr:rowOff>
    </xdr:to>
    <xdr:sp macro="" textlink="">
      <xdr:nvSpPr>
        <xdr:cNvPr id="26" name="AutoShape 4948" descr="UND">
          <a:extLst>
            <a:ext uri="{FF2B5EF4-FFF2-40B4-BE49-F238E27FC236}">
              <a16:creationId xmlns:a16="http://schemas.microsoft.com/office/drawing/2014/main" id="{00000000-0008-0000-0500-00001A000000}"/>
            </a:ext>
          </a:extLst>
        </xdr:cNvPr>
        <xdr:cNvSpPr>
          <a:spLocks noChangeAspect="1" noChangeArrowheads="1"/>
        </xdr:cNvSpPr>
      </xdr:nvSpPr>
      <xdr:spPr bwMode="auto">
        <a:xfrm>
          <a:off x="3857625" y="96107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31</xdr:row>
      <xdr:rowOff>0</xdr:rowOff>
    </xdr:from>
    <xdr:to>
      <xdr:col>2</xdr:col>
      <xdr:colOff>304800</xdr:colOff>
      <xdr:row>32</xdr:row>
      <xdr:rowOff>114300</xdr:rowOff>
    </xdr:to>
    <xdr:sp macro="" textlink="">
      <xdr:nvSpPr>
        <xdr:cNvPr id="27" name="AutoShape 4954" descr="UND">
          <a:extLst>
            <a:ext uri="{FF2B5EF4-FFF2-40B4-BE49-F238E27FC236}">
              <a16:creationId xmlns:a16="http://schemas.microsoft.com/office/drawing/2014/main" id="{00000000-0008-0000-0500-00001B000000}"/>
            </a:ext>
          </a:extLst>
        </xdr:cNvPr>
        <xdr:cNvSpPr>
          <a:spLocks noChangeAspect="1" noChangeArrowheads="1"/>
        </xdr:cNvSpPr>
      </xdr:nvSpPr>
      <xdr:spPr bwMode="auto">
        <a:xfrm>
          <a:off x="3857625" y="115538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31</xdr:row>
      <xdr:rowOff>0</xdr:rowOff>
    </xdr:from>
    <xdr:to>
      <xdr:col>2</xdr:col>
      <xdr:colOff>304800</xdr:colOff>
      <xdr:row>32</xdr:row>
      <xdr:rowOff>114300</xdr:rowOff>
    </xdr:to>
    <xdr:sp macro="" textlink="">
      <xdr:nvSpPr>
        <xdr:cNvPr id="28" name="AutoShape 4956" descr="UND">
          <a:extLst>
            <a:ext uri="{FF2B5EF4-FFF2-40B4-BE49-F238E27FC236}">
              <a16:creationId xmlns:a16="http://schemas.microsoft.com/office/drawing/2014/main" id="{00000000-0008-0000-0500-00001C000000}"/>
            </a:ext>
          </a:extLst>
        </xdr:cNvPr>
        <xdr:cNvSpPr>
          <a:spLocks noChangeAspect="1" noChangeArrowheads="1"/>
        </xdr:cNvSpPr>
      </xdr:nvSpPr>
      <xdr:spPr bwMode="auto">
        <a:xfrm>
          <a:off x="3857625" y="115538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31</xdr:row>
      <xdr:rowOff>0</xdr:rowOff>
    </xdr:from>
    <xdr:to>
      <xdr:col>2</xdr:col>
      <xdr:colOff>304800</xdr:colOff>
      <xdr:row>32</xdr:row>
      <xdr:rowOff>114300</xdr:rowOff>
    </xdr:to>
    <xdr:sp macro="" textlink="">
      <xdr:nvSpPr>
        <xdr:cNvPr id="29" name="AutoShape 4958" descr="UND">
          <a:extLst>
            <a:ext uri="{FF2B5EF4-FFF2-40B4-BE49-F238E27FC236}">
              <a16:creationId xmlns:a16="http://schemas.microsoft.com/office/drawing/2014/main" id="{00000000-0008-0000-0500-00001D000000}"/>
            </a:ext>
          </a:extLst>
        </xdr:cNvPr>
        <xdr:cNvSpPr>
          <a:spLocks noChangeAspect="1" noChangeArrowheads="1"/>
        </xdr:cNvSpPr>
      </xdr:nvSpPr>
      <xdr:spPr bwMode="auto">
        <a:xfrm>
          <a:off x="3857625" y="115538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41</xdr:row>
      <xdr:rowOff>0</xdr:rowOff>
    </xdr:from>
    <xdr:to>
      <xdr:col>24</xdr:col>
      <xdr:colOff>19050</xdr:colOff>
      <xdr:row>42</xdr:row>
      <xdr:rowOff>114300</xdr:rowOff>
    </xdr:to>
    <xdr:sp macro="" textlink="">
      <xdr:nvSpPr>
        <xdr:cNvPr id="30" name="AutoShape 1455" descr="UND">
          <a:extLst>
            <a:ext uri="{FF2B5EF4-FFF2-40B4-BE49-F238E27FC236}">
              <a16:creationId xmlns:a16="http://schemas.microsoft.com/office/drawing/2014/main" id="{00000000-0008-0000-0500-00001E000000}"/>
            </a:ext>
          </a:extLst>
        </xdr:cNvPr>
        <xdr:cNvSpPr>
          <a:spLocks noChangeAspect="1" noChangeArrowheads="1"/>
        </xdr:cNvSpPr>
      </xdr:nvSpPr>
      <xdr:spPr bwMode="auto">
        <a:xfrm>
          <a:off x="476250" y="139922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52</xdr:row>
      <xdr:rowOff>0</xdr:rowOff>
    </xdr:from>
    <xdr:to>
      <xdr:col>24</xdr:col>
      <xdr:colOff>19050</xdr:colOff>
      <xdr:row>53</xdr:row>
      <xdr:rowOff>114300</xdr:rowOff>
    </xdr:to>
    <xdr:sp macro="" textlink="">
      <xdr:nvSpPr>
        <xdr:cNvPr id="31" name="AutoShape 4561" descr="UND">
          <a:extLst>
            <a:ext uri="{FF2B5EF4-FFF2-40B4-BE49-F238E27FC236}">
              <a16:creationId xmlns:a16="http://schemas.microsoft.com/office/drawing/2014/main" id="{00000000-0008-0000-0500-00001F000000}"/>
            </a:ext>
          </a:extLst>
        </xdr:cNvPr>
        <xdr:cNvSpPr>
          <a:spLocks noChangeAspect="1" noChangeArrowheads="1"/>
        </xdr:cNvSpPr>
      </xdr:nvSpPr>
      <xdr:spPr bwMode="auto">
        <a:xfrm>
          <a:off x="476250" y="152876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26</xdr:row>
      <xdr:rowOff>0</xdr:rowOff>
    </xdr:from>
    <xdr:to>
      <xdr:col>24</xdr:col>
      <xdr:colOff>19050</xdr:colOff>
      <xdr:row>27</xdr:row>
      <xdr:rowOff>114300</xdr:rowOff>
    </xdr:to>
    <xdr:sp macro="" textlink="">
      <xdr:nvSpPr>
        <xdr:cNvPr id="32" name="AutoShape 4760" descr="UND">
          <a:extLst>
            <a:ext uri="{FF2B5EF4-FFF2-40B4-BE49-F238E27FC236}">
              <a16:creationId xmlns:a16="http://schemas.microsoft.com/office/drawing/2014/main" id="{00000000-0008-0000-0500-000020000000}"/>
            </a:ext>
          </a:extLst>
        </xdr:cNvPr>
        <xdr:cNvSpPr>
          <a:spLocks noChangeAspect="1" noChangeArrowheads="1"/>
        </xdr:cNvSpPr>
      </xdr:nvSpPr>
      <xdr:spPr bwMode="auto">
        <a:xfrm>
          <a:off x="476250" y="9944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26</xdr:row>
      <xdr:rowOff>0</xdr:rowOff>
    </xdr:from>
    <xdr:to>
      <xdr:col>24</xdr:col>
      <xdr:colOff>19050</xdr:colOff>
      <xdr:row>27</xdr:row>
      <xdr:rowOff>114300</xdr:rowOff>
    </xdr:to>
    <xdr:sp macro="" textlink="">
      <xdr:nvSpPr>
        <xdr:cNvPr id="33" name="AutoShape 4762" descr="UND">
          <a:extLst>
            <a:ext uri="{FF2B5EF4-FFF2-40B4-BE49-F238E27FC236}">
              <a16:creationId xmlns:a16="http://schemas.microsoft.com/office/drawing/2014/main" id="{00000000-0008-0000-0500-000021000000}"/>
            </a:ext>
          </a:extLst>
        </xdr:cNvPr>
        <xdr:cNvSpPr>
          <a:spLocks noChangeAspect="1" noChangeArrowheads="1"/>
        </xdr:cNvSpPr>
      </xdr:nvSpPr>
      <xdr:spPr bwMode="auto">
        <a:xfrm>
          <a:off x="476250" y="9944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26</xdr:row>
      <xdr:rowOff>0</xdr:rowOff>
    </xdr:from>
    <xdr:to>
      <xdr:col>24</xdr:col>
      <xdr:colOff>19050</xdr:colOff>
      <xdr:row>27</xdr:row>
      <xdr:rowOff>114300</xdr:rowOff>
    </xdr:to>
    <xdr:sp macro="" textlink="">
      <xdr:nvSpPr>
        <xdr:cNvPr id="34" name="AutoShape 4770" descr="UND">
          <a:extLst>
            <a:ext uri="{FF2B5EF4-FFF2-40B4-BE49-F238E27FC236}">
              <a16:creationId xmlns:a16="http://schemas.microsoft.com/office/drawing/2014/main" id="{00000000-0008-0000-0500-000022000000}"/>
            </a:ext>
          </a:extLst>
        </xdr:cNvPr>
        <xdr:cNvSpPr>
          <a:spLocks noChangeAspect="1" noChangeArrowheads="1"/>
        </xdr:cNvSpPr>
      </xdr:nvSpPr>
      <xdr:spPr bwMode="auto">
        <a:xfrm>
          <a:off x="476250" y="9944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32</xdr:row>
      <xdr:rowOff>0</xdr:rowOff>
    </xdr:from>
    <xdr:to>
      <xdr:col>24</xdr:col>
      <xdr:colOff>19050</xdr:colOff>
      <xdr:row>33</xdr:row>
      <xdr:rowOff>114300</xdr:rowOff>
    </xdr:to>
    <xdr:sp macro="" textlink="">
      <xdr:nvSpPr>
        <xdr:cNvPr id="35" name="AutoShape 4838" descr="UND">
          <a:extLst>
            <a:ext uri="{FF2B5EF4-FFF2-40B4-BE49-F238E27FC236}">
              <a16:creationId xmlns:a16="http://schemas.microsoft.com/office/drawing/2014/main" id="{00000000-0008-0000-0500-000023000000}"/>
            </a:ext>
          </a:extLst>
        </xdr:cNvPr>
        <xdr:cNvSpPr>
          <a:spLocks noChangeAspect="1" noChangeArrowheads="1"/>
        </xdr:cNvSpPr>
      </xdr:nvSpPr>
      <xdr:spPr bwMode="auto">
        <a:xfrm>
          <a:off x="476250" y="118872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67</xdr:row>
      <xdr:rowOff>0</xdr:rowOff>
    </xdr:from>
    <xdr:to>
      <xdr:col>24</xdr:col>
      <xdr:colOff>19050</xdr:colOff>
      <xdr:row>68</xdr:row>
      <xdr:rowOff>114300</xdr:rowOff>
    </xdr:to>
    <xdr:sp macro="" textlink="">
      <xdr:nvSpPr>
        <xdr:cNvPr id="36" name="AutoShape 4906" descr="UND">
          <a:extLst>
            <a:ext uri="{FF2B5EF4-FFF2-40B4-BE49-F238E27FC236}">
              <a16:creationId xmlns:a16="http://schemas.microsoft.com/office/drawing/2014/main" id="{00000000-0008-0000-0500-000024000000}"/>
            </a:ext>
          </a:extLst>
        </xdr:cNvPr>
        <xdr:cNvSpPr>
          <a:spLocks noChangeAspect="1" noChangeArrowheads="1"/>
        </xdr:cNvSpPr>
      </xdr:nvSpPr>
      <xdr:spPr bwMode="auto">
        <a:xfrm>
          <a:off x="476250" y="123729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67</xdr:row>
      <xdr:rowOff>0</xdr:rowOff>
    </xdr:from>
    <xdr:to>
      <xdr:col>24</xdr:col>
      <xdr:colOff>19050</xdr:colOff>
      <xdr:row>68</xdr:row>
      <xdr:rowOff>114300</xdr:rowOff>
    </xdr:to>
    <xdr:sp macro="" textlink="">
      <xdr:nvSpPr>
        <xdr:cNvPr id="37" name="AutoShape 4908" descr="UND">
          <a:extLst>
            <a:ext uri="{FF2B5EF4-FFF2-40B4-BE49-F238E27FC236}">
              <a16:creationId xmlns:a16="http://schemas.microsoft.com/office/drawing/2014/main" id="{00000000-0008-0000-0500-000025000000}"/>
            </a:ext>
          </a:extLst>
        </xdr:cNvPr>
        <xdr:cNvSpPr>
          <a:spLocks noChangeAspect="1" noChangeArrowheads="1"/>
        </xdr:cNvSpPr>
      </xdr:nvSpPr>
      <xdr:spPr bwMode="auto">
        <a:xfrm>
          <a:off x="476250" y="123729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67</xdr:row>
      <xdr:rowOff>0</xdr:rowOff>
    </xdr:from>
    <xdr:to>
      <xdr:col>24</xdr:col>
      <xdr:colOff>19050</xdr:colOff>
      <xdr:row>68</xdr:row>
      <xdr:rowOff>114300</xdr:rowOff>
    </xdr:to>
    <xdr:sp macro="" textlink="">
      <xdr:nvSpPr>
        <xdr:cNvPr id="38" name="AutoShape 4912" descr="UND">
          <a:extLst>
            <a:ext uri="{FF2B5EF4-FFF2-40B4-BE49-F238E27FC236}">
              <a16:creationId xmlns:a16="http://schemas.microsoft.com/office/drawing/2014/main" id="{00000000-0008-0000-0500-000026000000}"/>
            </a:ext>
          </a:extLst>
        </xdr:cNvPr>
        <xdr:cNvSpPr>
          <a:spLocks noChangeAspect="1" noChangeArrowheads="1"/>
        </xdr:cNvSpPr>
      </xdr:nvSpPr>
      <xdr:spPr bwMode="auto">
        <a:xfrm>
          <a:off x="476250" y="123729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33</xdr:row>
      <xdr:rowOff>0</xdr:rowOff>
    </xdr:from>
    <xdr:to>
      <xdr:col>24</xdr:col>
      <xdr:colOff>19050</xdr:colOff>
      <xdr:row>34</xdr:row>
      <xdr:rowOff>114300</xdr:rowOff>
    </xdr:to>
    <xdr:sp macro="" textlink="">
      <xdr:nvSpPr>
        <xdr:cNvPr id="39" name="AutoShape 4920" descr="UND">
          <a:extLst>
            <a:ext uri="{FF2B5EF4-FFF2-40B4-BE49-F238E27FC236}">
              <a16:creationId xmlns:a16="http://schemas.microsoft.com/office/drawing/2014/main" id="{00000000-0008-0000-0500-000027000000}"/>
            </a:ext>
          </a:extLst>
        </xdr:cNvPr>
        <xdr:cNvSpPr>
          <a:spLocks noChangeAspect="1" noChangeArrowheads="1"/>
        </xdr:cNvSpPr>
      </xdr:nvSpPr>
      <xdr:spPr bwMode="auto">
        <a:xfrm>
          <a:off x="476250" y="115633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22</xdr:row>
      <xdr:rowOff>0</xdr:rowOff>
    </xdr:from>
    <xdr:to>
      <xdr:col>24</xdr:col>
      <xdr:colOff>19050</xdr:colOff>
      <xdr:row>23</xdr:row>
      <xdr:rowOff>114300</xdr:rowOff>
    </xdr:to>
    <xdr:sp macro="" textlink="">
      <xdr:nvSpPr>
        <xdr:cNvPr id="40" name="AutoShape 4948" descr="UND">
          <a:extLst>
            <a:ext uri="{FF2B5EF4-FFF2-40B4-BE49-F238E27FC236}">
              <a16:creationId xmlns:a16="http://schemas.microsoft.com/office/drawing/2014/main" id="{00000000-0008-0000-0500-000028000000}"/>
            </a:ext>
          </a:extLst>
        </xdr:cNvPr>
        <xdr:cNvSpPr>
          <a:spLocks noChangeAspect="1" noChangeArrowheads="1"/>
        </xdr:cNvSpPr>
      </xdr:nvSpPr>
      <xdr:spPr bwMode="auto">
        <a:xfrm>
          <a:off x="476250" y="94583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40</xdr:row>
      <xdr:rowOff>0</xdr:rowOff>
    </xdr:from>
    <xdr:to>
      <xdr:col>24</xdr:col>
      <xdr:colOff>19050</xdr:colOff>
      <xdr:row>41</xdr:row>
      <xdr:rowOff>114300</xdr:rowOff>
    </xdr:to>
    <xdr:sp macro="" textlink="">
      <xdr:nvSpPr>
        <xdr:cNvPr id="41" name="AutoShape 4954" descr="UND">
          <a:extLst>
            <a:ext uri="{FF2B5EF4-FFF2-40B4-BE49-F238E27FC236}">
              <a16:creationId xmlns:a16="http://schemas.microsoft.com/office/drawing/2014/main" id="{00000000-0008-0000-0500-000029000000}"/>
            </a:ext>
          </a:extLst>
        </xdr:cNvPr>
        <xdr:cNvSpPr>
          <a:spLocks noChangeAspect="1" noChangeArrowheads="1"/>
        </xdr:cNvSpPr>
      </xdr:nvSpPr>
      <xdr:spPr bwMode="auto">
        <a:xfrm>
          <a:off x="476250" y="112395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40</xdr:row>
      <xdr:rowOff>0</xdr:rowOff>
    </xdr:from>
    <xdr:to>
      <xdr:col>24</xdr:col>
      <xdr:colOff>19050</xdr:colOff>
      <xdr:row>41</xdr:row>
      <xdr:rowOff>114300</xdr:rowOff>
    </xdr:to>
    <xdr:sp macro="" textlink="">
      <xdr:nvSpPr>
        <xdr:cNvPr id="42" name="AutoShape 4956" descr="UND">
          <a:extLst>
            <a:ext uri="{FF2B5EF4-FFF2-40B4-BE49-F238E27FC236}">
              <a16:creationId xmlns:a16="http://schemas.microsoft.com/office/drawing/2014/main" id="{00000000-0008-0000-0500-00002A000000}"/>
            </a:ext>
          </a:extLst>
        </xdr:cNvPr>
        <xdr:cNvSpPr>
          <a:spLocks noChangeAspect="1" noChangeArrowheads="1"/>
        </xdr:cNvSpPr>
      </xdr:nvSpPr>
      <xdr:spPr bwMode="auto">
        <a:xfrm>
          <a:off x="476250" y="112395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40</xdr:row>
      <xdr:rowOff>0</xdr:rowOff>
    </xdr:from>
    <xdr:to>
      <xdr:col>24</xdr:col>
      <xdr:colOff>19050</xdr:colOff>
      <xdr:row>41</xdr:row>
      <xdr:rowOff>114300</xdr:rowOff>
    </xdr:to>
    <xdr:sp macro="" textlink="">
      <xdr:nvSpPr>
        <xdr:cNvPr id="43" name="AutoShape 4958" descr="UND">
          <a:extLst>
            <a:ext uri="{FF2B5EF4-FFF2-40B4-BE49-F238E27FC236}">
              <a16:creationId xmlns:a16="http://schemas.microsoft.com/office/drawing/2014/main" id="{00000000-0008-0000-0500-00002B000000}"/>
            </a:ext>
          </a:extLst>
        </xdr:cNvPr>
        <xdr:cNvSpPr>
          <a:spLocks noChangeAspect="1" noChangeArrowheads="1"/>
        </xdr:cNvSpPr>
      </xdr:nvSpPr>
      <xdr:spPr bwMode="auto">
        <a:xfrm>
          <a:off x="476250" y="112395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41</xdr:row>
      <xdr:rowOff>0</xdr:rowOff>
    </xdr:from>
    <xdr:to>
      <xdr:col>24</xdr:col>
      <xdr:colOff>19050</xdr:colOff>
      <xdr:row>42</xdr:row>
      <xdr:rowOff>114300</xdr:rowOff>
    </xdr:to>
    <xdr:sp macro="" textlink="">
      <xdr:nvSpPr>
        <xdr:cNvPr id="44" name="AutoShape 1455" descr="UND">
          <a:extLst>
            <a:ext uri="{FF2B5EF4-FFF2-40B4-BE49-F238E27FC236}">
              <a16:creationId xmlns:a16="http://schemas.microsoft.com/office/drawing/2014/main" id="{00000000-0008-0000-0500-00002C000000}"/>
            </a:ext>
          </a:extLst>
        </xdr:cNvPr>
        <xdr:cNvSpPr>
          <a:spLocks noChangeAspect="1" noChangeArrowheads="1"/>
        </xdr:cNvSpPr>
      </xdr:nvSpPr>
      <xdr:spPr bwMode="auto">
        <a:xfrm>
          <a:off x="476250" y="139922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52</xdr:row>
      <xdr:rowOff>0</xdr:rowOff>
    </xdr:from>
    <xdr:to>
      <xdr:col>24</xdr:col>
      <xdr:colOff>19050</xdr:colOff>
      <xdr:row>53</xdr:row>
      <xdr:rowOff>114300</xdr:rowOff>
    </xdr:to>
    <xdr:sp macro="" textlink="">
      <xdr:nvSpPr>
        <xdr:cNvPr id="45" name="AutoShape 4561" descr="UND">
          <a:extLst>
            <a:ext uri="{FF2B5EF4-FFF2-40B4-BE49-F238E27FC236}">
              <a16:creationId xmlns:a16="http://schemas.microsoft.com/office/drawing/2014/main" id="{00000000-0008-0000-0500-00002D000000}"/>
            </a:ext>
          </a:extLst>
        </xdr:cNvPr>
        <xdr:cNvSpPr>
          <a:spLocks noChangeAspect="1" noChangeArrowheads="1"/>
        </xdr:cNvSpPr>
      </xdr:nvSpPr>
      <xdr:spPr bwMode="auto">
        <a:xfrm>
          <a:off x="476250" y="152876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26</xdr:row>
      <xdr:rowOff>0</xdr:rowOff>
    </xdr:from>
    <xdr:to>
      <xdr:col>24</xdr:col>
      <xdr:colOff>19050</xdr:colOff>
      <xdr:row>27</xdr:row>
      <xdr:rowOff>114300</xdr:rowOff>
    </xdr:to>
    <xdr:sp macro="" textlink="">
      <xdr:nvSpPr>
        <xdr:cNvPr id="46" name="AutoShape 4760" descr="UND">
          <a:extLst>
            <a:ext uri="{FF2B5EF4-FFF2-40B4-BE49-F238E27FC236}">
              <a16:creationId xmlns:a16="http://schemas.microsoft.com/office/drawing/2014/main" id="{00000000-0008-0000-0500-00002E000000}"/>
            </a:ext>
          </a:extLst>
        </xdr:cNvPr>
        <xdr:cNvSpPr>
          <a:spLocks noChangeAspect="1" noChangeArrowheads="1"/>
        </xdr:cNvSpPr>
      </xdr:nvSpPr>
      <xdr:spPr bwMode="auto">
        <a:xfrm>
          <a:off x="476250" y="9944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26</xdr:row>
      <xdr:rowOff>0</xdr:rowOff>
    </xdr:from>
    <xdr:to>
      <xdr:col>24</xdr:col>
      <xdr:colOff>19050</xdr:colOff>
      <xdr:row>27</xdr:row>
      <xdr:rowOff>114300</xdr:rowOff>
    </xdr:to>
    <xdr:sp macro="" textlink="">
      <xdr:nvSpPr>
        <xdr:cNvPr id="47" name="AutoShape 4762" descr="UND">
          <a:extLst>
            <a:ext uri="{FF2B5EF4-FFF2-40B4-BE49-F238E27FC236}">
              <a16:creationId xmlns:a16="http://schemas.microsoft.com/office/drawing/2014/main" id="{00000000-0008-0000-0500-00002F000000}"/>
            </a:ext>
          </a:extLst>
        </xdr:cNvPr>
        <xdr:cNvSpPr>
          <a:spLocks noChangeAspect="1" noChangeArrowheads="1"/>
        </xdr:cNvSpPr>
      </xdr:nvSpPr>
      <xdr:spPr bwMode="auto">
        <a:xfrm>
          <a:off x="476250" y="9944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26</xdr:row>
      <xdr:rowOff>0</xdr:rowOff>
    </xdr:from>
    <xdr:to>
      <xdr:col>24</xdr:col>
      <xdr:colOff>19050</xdr:colOff>
      <xdr:row>27</xdr:row>
      <xdr:rowOff>114300</xdr:rowOff>
    </xdr:to>
    <xdr:sp macro="" textlink="">
      <xdr:nvSpPr>
        <xdr:cNvPr id="48" name="AutoShape 4770" descr="UND">
          <a:extLst>
            <a:ext uri="{FF2B5EF4-FFF2-40B4-BE49-F238E27FC236}">
              <a16:creationId xmlns:a16="http://schemas.microsoft.com/office/drawing/2014/main" id="{00000000-0008-0000-0500-000030000000}"/>
            </a:ext>
          </a:extLst>
        </xdr:cNvPr>
        <xdr:cNvSpPr>
          <a:spLocks noChangeAspect="1" noChangeArrowheads="1"/>
        </xdr:cNvSpPr>
      </xdr:nvSpPr>
      <xdr:spPr bwMode="auto">
        <a:xfrm>
          <a:off x="476250" y="9944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32</xdr:row>
      <xdr:rowOff>0</xdr:rowOff>
    </xdr:from>
    <xdr:to>
      <xdr:col>24</xdr:col>
      <xdr:colOff>19050</xdr:colOff>
      <xdr:row>33</xdr:row>
      <xdr:rowOff>114300</xdr:rowOff>
    </xdr:to>
    <xdr:sp macro="" textlink="">
      <xdr:nvSpPr>
        <xdr:cNvPr id="49" name="AutoShape 4838" descr="UND">
          <a:extLst>
            <a:ext uri="{FF2B5EF4-FFF2-40B4-BE49-F238E27FC236}">
              <a16:creationId xmlns:a16="http://schemas.microsoft.com/office/drawing/2014/main" id="{00000000-0008-0000-0500-000031000000}"/>
            </a:ext>
          </a:extLst>
        </xdr:cNvPr>
        <xdr:cNvSpPr>
          <a:spLocks noChangeAspect="1" noChangeArrowheads="1"/>
        </xdr:cNvSpPr>
      </xdr:nvSpPr>
      <xdr:spPr bwMode="auto">
        <a:xfrm>
          <a:off x="476250" y="118872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67</xdr:row>
      <xdr:rowOff>0</xdr:rowOff>
    </xdr:from>
    <xdr:to>
      <xdr:col>24</xdr:col>
      <xdr:colOff>19050</xdr:colOff>
      <xdr:row>68</xdr:row>
      <xdr:rowOff>114300</xdr:rowOff>
    </xdr:to>
    <xdr:sp macro="" textlink="">
      <xdr:nvSpPr>
        <xdr:cNvPr id="50" name="AutoShape 4906" descr="UND">
          <a:extLst>
            <a:ext uri="{FF2B5EF4-FFF2-40B4-BE49-F238E27FC236}">
              <a16:creationId xmlns:a16="http://schemas.microsoft.com/office/drawing/2014/main" id="{00000000-0008-0000-0500-000032000000}"/>
            </a:ext>
          </a:extLst>
        </xdr:cNvPr>
        <xdr:cNvSpPr>
          <a:spLocks noChangeAspect="1" noChangeArrowheads="1"/>
        </xdr:cNvSpPr>
      </xdr:nvSpPr>
      <xdr:spPr bwMode="auto">
        <a:xfrm>
          <a:off x="476250" y="123729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67</xdr:row>
      <xdr:rowOff>0</xdr:rowOff>
    </xdr:from>
    <xdr:to>
      <xdr:col>24</xdr:col>
      <xdr:colOff>19050</xdr:colOff>
      <xdr:row>68</xdr:row>
      <xdr:rowOff>114300</xdr:rowOff>
    </xdr:to>
    <xdr:sp macro="" textlink="">
      <xdr:nvSpPr>
        <xdr:cNvPr id="51" name="AutoShape 4908" descr="UND">
          <a:extLst>
            <a:ext uri="{FF2B5EF4-FFF2-40B4-BE49-F238E27FC236}">
              <a16:creationId xmlns:a16="http://schemas.microsoft.com/office/drawing/2014/main" id="{00000000-0008-0000-0500-000033000000}"/>
            </a:ext>
          </a:extLst>
        </xdr:cNvPr>
        <xdr:cNvSpPr>
          <a:spLocks noChangeAspect="1" noChangeArrowheads="1"/>
        </xdr:cNvSpPr>
      </xdr:nvSpPr>
      <xdr:spPr bwMode="auto">
        <a:xfrm>
          <a:off x="476250" y="123729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67</xdr:row>
      <xdr:rowOff>0</xdr:rowOff>
    </xdr:from>
    <xdr:to>
      <xdr:col>24</xdr:col>
      <xdr:colOff>19050</xdr:colOff>
      <xdr:row>68</xdr:row>
      <xdr:rowOff>114300</xdr:rowOff>
    </xdr:to>
    <xdr:sp macro="" textlink="">
      <xdr:nvSpPr>
        <xdr:cNvPr id="52" name="AutoShape 4912" descr="UND">
          <a:extLst>
            <a:ext uri="{FF2B5EF4-FFF2-40B4-BE49-F238E27FC236}">
              <a16:creationId xmlns:a16="http://schemas.microsoft.com/office/drawing/2014/main" id="{00000000-0008-0000-0500-000034000000}"/>
            </a:ext>
          </a:extLst>
        </xdr:cNvPr>
        <xdr:cNvSpPr>
          <a:spLocks noChangeAspect="1" noChangeArrowheads="1"/>
        </xdr:cNvSpPr>
      </xdr:nvSpPr>
      <xdr:spPr bwMode="auto">
        <a:xfrm>
          <a:off x="476250" y="123729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33</xdr:row>
      <xdr:rowOff>0</xdr:rowOff>
    </xdr:from>
    <xdr:to>
      <xdr:col>24</xdr:col>
      <xdr:colOff>19050</xdr:colOff>
      <xdr:row>34</xdr:row>
      <xdr:rowOff>114300</xdr:rowOff>
    </xdr:to>
    <xdr:sp macro="" textlink="">
      <xdr:nvSpPr>
        <xdr:cNvPr id="53" name="AutoShape 4920" descr="UND">
          <a:extLst>
            <a:ext uri="{FF2B5EF4-FFF2-40B4-BE49-F238E27FC236}">
              <a16:creationId xmlns:a16="http://schemas.microsoft.com/office/drawing/2014/main" id="{00000000-0008-0000-0500-000035000000}"/>
            </a:ext>
          </a:extLst>
        </xdr:cNvPr>
        <xdr:cNvSpPr>
          <a:spLocks noChangeAspect="1" noChangeArrowheads="1"/>
        </xdr:cNvSpPr>
      </xdr:nvSpPr>
      <xdr:spPr bwMode="auto">
        <a:xfrm>
          <a:off x="476250" y="115633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22</xdr:row>
      <xdr:rowOff>0</xdr:rowOff>
    </xdr:from>
    <xdr:to>
      <xdr:col>24</xdr:col>
      <xdr:colOff>19050</xdr:colOff>
      <xdr:row>23</xdr:row>
      <xdr:rowOff>114300</xdr:rowOff>
    </xdr:to>
    <xdr:sp macro="" textlink="">
      <xdr:nvSpPr>
        <xdr:cNvPr id="54" name="AutoShape 4948" descr="UND">
          <a:extLst>
            <a:ext uri="{FF2B5EF4-FFF2-40B4-BE49-F238E27FC236}">
              <a16:creationId xmlns:a16="http://schemas.microsoft.com/office/drawing/2014/main" id="{00000000-0008-0000-0500-000036000000}"/>
            </a:ext>
          </a:extLst>
        </xdr:cNvPr>
        <xdr:cNvSpPr>
          <a:spLocks noChangeAspect="1" noChangeArrowheads="1"/>
        </xdr:cNvSpPr>
      </xdr:nvSpPr>
      <xdr:spPr bwMode="auto">
        <a:xfrm>
          <a:off x="476250" y="94583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40</xdr:row>
      <xdr:rowOff>0</xdr:rowOff>
    </xdr:from>
    <xdr:to>
      <xdr:col>24</xdr:col>
      <xdr:colOff>19050</xdr:colOff>
      <xdr:row>41</xdr:row>
      <xdr:rowOff>114300</xdr:rowOff>
    </xdr:to>
    <xdr:sp macro="" textlink="">
      <xdr:nvSpPr>
        <xdr:cNvPr id="55" name="AutoShape 4954" descr="UND">
          <a:extLst>
            <a:ext uri="{FF2B5EF4-FFF2-40B4-BE49-F238E27FC236}">
              <a16:creationId xmlns:a16="http://schemas.microsoft.com/office/drawing/2014/main" id="{00000000-0008-0000-0500-000037000000}"/>
            </a:ext>
          </a:extLst>
        </xdr:cNvPr>
        <xdr:cNvSpPr>
          <a:spLocks noChangeAspect="1" noChangeArrowheads="1"/>
        </xdr:cNvSpPr>
      </xdr:nvSpPr>
      <xdr:spPr bwMode="auto">
        <a:xfrm>
          <a:off x="476250" y="112395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40</xdr:row>
      <xdr:rowOff>0</xdr:rowOff>
    </xdr:from>
    <xdr:to>
      <xdr:col>24</xdr:col>
      <xdr:colOff>19050</xdr:colOff>
      <xdr:row>41</xdr:row>
      <xdr:rowOff>114300</xdr:rowOff>
    </xdr:to>
    <xdr:sp macro="" textlink="">
      <xdr:nvSpPr>
        <xdr:cNvPr id="56" name="AutoShape 4956" descr="UND">
          <a:extLst>
            <a:ext uri="{FF2B5EF4-FFF2-40B4-BE49-F238E27FC236}">
              <a16:creationId xmlns:a16="http://schemas.microsoft.com/office/drawing/2014/main" id="{00000000-0008-0000-0500-000038000000}"/>
            </a:ext>
          </a:extLst>
        </xdr:cNvPr>
        <xdr:cNvSpPr>
          <a:spLocks noChangeAspect="1" noChangeArrowheads="1"/>
        </xdr:cNvSpPr>
      </xdr:nvSpPr>
      <xdr:spPr bwMode="auto">
        <a:xfrm>
          <a:off x="476250" y="112395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40</xdr:row>
      <xdr:rowOff>0</xdr:rowOff>
    </xdr:from>
    <xdr:to>
      <xdr:col>24</xdr:col>
      <xdr:colOff>19050</xdr:colOff>
      <xdr:row>41</xdr:row>
      <xdr:rowOff>114300</xdr:rowOff>
    </xdr:to>
    <xdr:sp macro="" textlink="">
      <xdr:nvSpPr>
        <xdr:cNvPr id="57" name="AutoShape 4958" descr="UND">
          <a:extLst>
            <a:ext uri="{FF2B5EF4-FFF2-40B4-BE49-F238E27FC236}">
              <a16:creationId xmlns:a16="http://schemas.microsoft.com/office/drawing/2014/main" id="{00000000-0008-0000-0500-000039000000}"/>
            </a:ext>
          </a:extLst>
        </xdr:cNvPr>
        <xdr:cNvSpPr>
          <a:spLocks noChangeAspect="1" noChangeArrowheads="1"/>
        </xdr:cNvSpPr>
      </xdr:nvSpPr>
      <xdr:spPr bwMode="auto">
        <a:xfrm>
          <a:off x="476250" y="112395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41</xdr:row>
      <xdr:rowOff>0</xdr:rowOff>
    </xdr:from>
    <xdr:to>
      <xdr:col>24</xdr:col>
      <xdr:colOff>19050</xdr:colOff>
      <xdr:row>42</xdr:row>
      <xdr:rowOff>114300</xdr:rowOff>
    </xdr:to>
    <xdr:sp macro="" textlink="">
      <xdr:nvSpPr>
        <xdr:cNvPr id="58" name="AutoShape 1455" descr="UND">
          <a:extLst>
            <a:ext uri="{FF2B5EF4-FFF2-40B4-BE49-F238E27FC236}">
              <a16:creationId xmlns:a16="http://schemas.microsoft.com/office/drawing/2014/main" id="{00000000-0008-0000-0500-00003A000000}"/>
            </a:ext>
          </a:extLst>
        </xdr:cNvPr>
        <xdr:cNvSpPr>
          <a:spLocks noChangeAspect="1" noChangeArrowheads="1"/>
        </xdr:cNvSpPr>
      </xdr:nvSpPr>
      <xdr:spPr bwMode="auto">
        <a:xfrm>
          <a:off x="476250" y="139922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52</xdr:row>
      <xdr:rowOff>0</xdr:rowOff>
    </xdr:from>
    <xdr:to>
      <xdr:col>24</xdr:col>
      <xdr:colOff>19050</xdr:colOff>
      <xdr:row>53</xdr:row>
      <xdr:rowOff>114300</xdr:rowOff>
    </xdr:to>
    <xdr:sp macro="" textlink="">
      <xdr:nvSpPr>
        <xdr:cNvPr id="59" name="AutoShape 4561" descr="UND">
          <a:extLst>
            <a:ext uri="{FF2B5EF4-FFF2-40B4-BE49-F238E27FC236}">
              <a16:creationId xmlns:a16="http://schemas.microsoft.com/office/drawing/2014/main" id="{00000000-0008-0000-0500-00003B000000}"/>
            </a:ext>
          </a:extLst>
        </xdr:cNvPr>
        <xdr:cNvSpPr>
          <a:spLocks noChangeAspect="1" noChangeArrowheads="1"/>
        </xdr:cNvSpPr>
      </xdr:nvSpPr>
      <xdr:spPr bwMode="auto">
        <a:xfrm>
          <a:off x="476250" y="152876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26</xdr:row>
      <xdr:rowOff>0</xdr:rowOff>
    </xdr:from>
    <xdr:to>
      <xdr:col>24</xdr:col>
      <xdr:colOff>19050</xdr:colOff>
      <xdr:row>27</xdr:row>
      <xdr:rowOff>114300</xdr:rowOff>
    </xdr:to>
    <xdr:sp macro="" textlink="">
      <xdr:nvSpPr>
        <xdr:cNvPr id="60" name="AutoShape 4760" descr="UND">
          <a:extLst>
            <a:ext uri="{FF2B5EF4-FFF2-40B4-BE49-F238E27FC236}">
              <a16:creationId xmlns:a16="http://schemas.microsoft.com/office/drawing/2014/main" id="{00000000-0008-0000-0500-00003C000000}"/>
            </a:ext>
          </a:extLst>
        </xdr:cNvPr>
        <xdr:cNvSpPr>
          <a:spLocks noChangeAspect="1" noChangeArrowheads="1"/>
        </xdr:cNvSpPr>
      </xdr:nvSpPr>
      <xdr:spPr bwMode="auto">
        <a:xfrm>
          <a:off x="476250" y="9944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26</xdr:row>
      <xdr:rowOff>0</xdr:rowOff>
    </xdr:from>
    <xdr:to>
      <xdr:col>24</xdr:col>
      <xdr:colOff>19050</xdr:colOff>
      <xdr:row>27</xdr:row>
      <xdr:rowOff>114300</xdr:rowOff>
    </xdr:to>
    <xdr:sp macro="" textlink="">
      <xdr:nvSpPr>
        <xdr:cNvPr id="61" name="AutoShape 4762" descr="UND">
          <a:extLst>
            <a:ext uri="{FF2B5EF4-FFF2-40B4-BE49-F238E27FC236}">
              <a16:creationId xmlns:a16="http://schemas.microsoft.com/office/drawing/2014/main" id="{00000000-0008-0000-0500-00003D000000}"/>
            </a:ext>
          </a:extLst>
        </xdr:cNvPr>
        <xdr:cNvSpPr>
          <a:spLocks noChangeAspect="1" noChangeArrowheads="1"/>
        </xdr:cNvSpPr>
      </xdr:nvSpPr>
      <xdr:spPr bwMode="auto">
        <a:xfrm>
          <a:off x="476250" y="9944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26</xdr:row>
      <xdr:rowOff>0</xdr:rowOff>
    </xdr:from>
    <xdr:to>
      <xdr:col>24</xdr:col>
      <xdr:colOff>19050</xdr:colOff>
      <xdr:row>27</xdr:row>
      <xdr:rowOff>114300</xdr:rowOff>
    </xdr:to>
    <xdr:sp macro="" textlink="">
      <xdr:nvSpPr>
        <xdr:cNvPr id="62" name="AutoShape 4770" descr="UND">
          <a:extLst>
            <a:ext uri="{FF2B5EF4-FFF2-40B4-BE49-F238E27FC236}">
              <a16:creationId xmlns:a16="http://schemas.microsoft.com/office/drawing/2014/main" id="{00000000-0008-0000-0500-00003E000000}"/>
            </a:ext>
          </a:extLst>
        </xdr:cNvPr>
        <xdr:cNvSpPr>
          <a:spLocks noChangeAspect="1" noChangeArrowheads="1"/>
        </xdr:cNvSpPr>
      </xdr:nvSpPr>
      <xdr:spPr bwMode="auto">
        <a:xfrm>
          <a:off x="476250" y="9944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32</xdr:row>
      <xdr:rowOff>0</xdr:rowOff>
    </xdr:from>
    <xdr:to>
      <xdr:col>24</xdr:col>
      <xdr:colOff>19050</xdr:colOff>
      <xdr:row>33</xdr:row>
      <xdr:rowOff>114300</xdr:rowOff>
    </xdr:to>
    <xdr:sp macro="" textlink="">
      <xdr:nvSpPr>
        <xdr:cNvPr id="63" name="AutoShape 4838" descr="UND">
          <a:extLst>
            <a:ext uri="{FF2B5EF4-FFF2-40B4-BE49-F238E27FC236}">
              <a16:creationId xmlns:a16="http://schemas.microsoft.com/office/drawing/2014/main" id="{00000000-0008-0000-0500-00003F000000}"/>
            </a:ext>
          </a:extLst>
        </xdr:cNvPr>
        <xdr:cNvSpPr>
          <a:spLocks noChangeAspect="1" noChangeArrowheads="1"/>
        </xdr:cNvSpPr>
      </xdr:nvSpPr>
      <xdr:spPr bwMode="auto">
        <a:xfrm>
          <a:off x="476250" y="118872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67</xdr:row>
      <xdr:rowOff>0</xdr:rowOff>
    </xdr:from>
    <xdr:to>
      <xdr:col>24</xdr:col>
      <xdr:colOff>19050</xdr:colOff>
      <xdr:row>68</xdr:row>
      <xdr:rowOff>114300</xdr:rowOff>
    </xdr:to>
    <xdr:sp macro="" textlink="">
      <xdr:nvSpPr>
        <xdr:cNvPr id="64" name="AutoShape 4906" descr="UND">
          <a:extLst>
            <a:ext uri="{FF2B5EF4-FFF2-40B4-BE49-F238E27FC236}">
              <a16:creationId xmlns:a16="http://schemas.microsoft.com/office/drawing/2014/main" id="{00000000-0008-0000-0500-000040000000}"/>
            </a:ext>
          </a:extLst>
        </xdr:cNvPr>
        <xdr:cNvSpPr>
          <a:spLocks noChangeAspect="1" noChangeArrowheads="1"/>
        </xdr:cNvSpPr>
      </xdr:nvSpPr>
      <xdr:spPr bwMode="auto">
        <a:xfrm>
          <a:off x="476250" y="123729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67</xdr:row>
      <xdr:rowOff>0</xdr:rowOff>
    </xdr:from>
    <xdr:to>
      <xdr:col>24</xdr:col>
      <xdr:colOff>19050</xdr:colOff>
      <xdr:row>68</xdr:row>
      <xdr:rowOff>114300</xdr:rowOff>
    </xdr:to>
    <xdr:sp macro="" textlink="">
      <xdr:nvSpPr>
        <xdr:cNvPr id="65" name="AutoShape 4908" descr="UND">
          <a:extLst>
            <a:ext uri="{FF2B5EF4-FFF2-40B4-BE49-F238E27FC236}">
              <a16:creationId xmlns:a16="http://schemas.microsoft.com/office/drawing/2014/main" id="{00000000-0008-0000-0500-000041000000}"/>
            </a:ext>
          </a:extLst>
        </xdr:cNvPr>
        <xdr:cNvSpPr>
          <a:spLocks noChangeAspect="1" noChangeArrowheads="1"/>
        </xdr:cNvSpPr>
      </xdr:nvSpPr>
      <xdr:spPr bwMode="auto">
        <a:xfrm>
          <a:off x="476250" y="123729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67</xdr:row>
      <xdr:rowOff>0</xdr:rowOff>
    </xdr:from>
    <xdr:to>
      <xdr:col>24</xdr:col>
      <xdr:colOff>19050</xdr:colOff>
      <xdr:row>68</xdr:row>
      <xdr:rowOff>114300</xdr:rowOff>
    </xdr:to>
    <xdr:sp macro="" textlink="">
      <xdr:nvSpPr>
        <xdr:cNvPr id="66" name="AutoShape 4912" descr="UND">
          <a:extLst>
            <a:ext uri="{FF2B5EF4-FFF2-40B4-BE49-F238E27FC236}">
              <a16:creationId xmlns:a16="http://schemas.microsoft.com/office/drawing/2014/main" id="{00000000-0008-0000-0500-000042000000}"/>
            </a:ext>
          </a:extLst>
        </xdr:cNvPr>
        <xdr:cNvSpPr>
          <a:spLocks noChangeAspect="1" noChangeArrowheads="1"/>
        </xdr:cNvSpPr>
      </xdr:nvSpPr>
      <xdr:spPr bwMode="auto">
        <a:xfrm>
          <a:off x="476250" y="123729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33</xdr:row>
      <xdr:rowOff>0</xdr:rowOff>
    </xdr:from>
    <xdr:to>
      <xdr:col>24</xdr:col>
      <xdr:colOff>19050</xdr:colOff>
      <xdr:row>34</xdr:row>
      <xdr:rowOff>114300</xdr:rowOff>
    </xdr:to>
    <xdr:sp macro="" textlink="">
      <xdr:nvSpPr>
        <xdr:cNvPr id="67" name="AutoShape 4920" descr="UND">
          <a:extLst>
            <a:ext uri="{FF2B5EF4-FFF2-40B4-BE49-F238E27FC236}">
              <a16:creationId xmlns:a16="http://schemas.microsoft.com/office/drawing/2014/main" id="{00000000-0008-0000-0500-000043000000}"/>
            </a:ext>
          </a:extLst>
        </xdr:cNvPr>
        <xdr:cNvSpPr>
          <a:spLocks noChangeAspect="1" noChangeArrowheads="1"/>
        </xdr:cNvSpPr>
      </xdr:nvSpPr>
      <xdr:spPr bwMode="auto">
        <a:xfrm>
          <a:off x="476250" y="115633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22</xdr:row>
      <xdr:rowOff>0</xdr:rowOff>
    </xdr:from>
    <xdr:to>
      <xdr:col>24</xdr:col>
      <xdr:colOff>19050</xdr:colOff>
      <xdr:row>23</xdr:row>
      <xdr:rowOff>114300</xdr:rowOff>
    </xdr:to>
    <xdr:sp macro="" textlink="">
      <xdr:nvSpPr>
        <xdr:cNvPr id="68" name="AutoShape 4948" descr="UND">
          <a:extLst>
            <a:ext uri="{FF2B5EF4-FFF2-40B4-BE49-F238E27FC236}">
              <a16:creationId xmlns:a16="http://schemas.microsoft.com/office/drawing/2014/main" id="{00000000-0008-0000-0500-000044000000}"/>
            </a:ext>
          </a:extLst>
        </xdr:cNvPr>
        <xdr:cNvSpPr>
          <a:spLocks noChangeAspect="1" noChangeArrowheads="1"/>
        </xdr:cNvSpPr>
      </xdr:nvSpPr>
      <xdr:spPr bwMode="auto">
        <a:xfrm>
          <a:off x="476250" y="94583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40</xdr:row>
      <xdr:rowOff>0</xdr:rowOff>
    </xdr:from>
    <xdr:to>
      <xdr:col>24</xdr:col>
      <xdr:colOff>19050</xdr:colOff>
      <xdr:row>41</xdr:row>
      <xdr:rowOff>114300</xdr:rowOff>
    </xdr:to>
    <xdr:sp macro="" textlink="">
      <xdr:nvSpPr>
        <xdr:cNvPr id="69" name="AutoShape 4954" descr="UND">
          <a:extLst>
            <a:ext uri="{FF2B5EF4-FFF2-40B4-BE49-F238E27FC236}">
              <a16:creationId xmlns:a16="http://schemas.microsoft.com/office/drawing/2014/main" id="{00000000-0008-0000-0500-000045000000}"/>
            </a:ext>
          </a:extLst>
        </xdr:cNvPr>
        <xdr:cNvSpPr>
          <a:spLocks noChangeAspect="1" noChangeArrowheads="1"/>
        </xdr:cNvSpPr>
      </xdr:nvSpPr>
      <xdr:spPr bwMode="auto">
        <a:xfrm>
          <a:off x="476250" y="112395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40</xdr:row>
      <xdr:rowOff>0</xdr:rowOff>
    </xdr:from>
    <xdr:to>
      <xdr:col>24</xdr:col>
      <xdr:colOff>19050</xdr:colOff>
      <xdr:row>41</xdr:row>
      <xdr:rowOff>114300</xdr:rowOff>
    </xdr:to>
    <xdr:sp macro="" textlink="">
      <xdr:nvSpPr>
        <xdr:cNvPr id="70" name="AutoShape 4956" descr="UND">
          <a:extLst>
            <a:ext uri="{FF2B5EF4-FFF2-40B4-BE49-F238E27FC236}">
              <a16:creationId xmlns:a16="http://schemas.microsoft.com/office/drawing/2014/main" id="{00000000-0008-0000-0500-000046000000}"/>
            </a:ext>
          </a:extLst>
        </xdr:cNvPr>
        <xdr:cNvSpPr>
          <a:spLocks noChangeAspect="1" noChangeArrowheads="1"/>
        </xdr:cNvSpPr>
      </xdr:nvSpPr>
      <xdr:spPr bwMode="auto">
        <a:xfrm>
          <a:off x="476250" y="112395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40</xdr:row>
      <xdr:rowOff>0</xdr:rowOff>
    </xdr:from>
    <xdr:to>
      <xdr:col>24</xdr:col>
      <xdr:colOff>19050</xdr:colOff>
      <xdr:row>41</xdr:row>
      <xdr:rowOff>114300</xdr:rowOff>
    </xdr:to>
    <xdr:sp macro="" textlink="">
      <xdr:nvSpPr>
        <xdr:cNvPr id="71" name="AutoShape 4958" descr="UND">
          <a:extLst>
            <a:ext uri="{FF2B5EF4-FFF2-40B4-BE49-F238E27FC236}">
              <a16:creationId xmlns:a16="http://schemas.microsoft.com/office/drawing/2014/main" id="{00000000-0008-0000-0500-000047000000}"/>
            </a:ext>
          </a:extLst>
        </xdr:cNvPr>
        <xdr:cNvSpPr>
          <a:spLocks noChangeAspect="1" noChangeArrowheads="1"/>
        </xdr:cNvSpPr>
      </xdr:nvSpPr>
      <xdr:spPr bwMode="auto">
        <a:xfrm>
          <a:off x="476250" y="112395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41</xdr:row>
      <xdr:rowOff>0</xdr:rowOff>
    </xdr:from>
    <xdr:to>
      <xdr:col>24</xdr:col>
      <xdr:colOff>19050</xdr:colOff>
      <xdr:row>42</xdr:row>
      <xdr:rowOff>114300</xdr:rowOff>
    </xdr:to>
    <xdr:sp macro="" textlink="">
      <xdr:nvSpPr>
        <xdr:cNvPr id="72" name="AutoShape 1455" descr="UND">
          <a:extLst>
            <a:ext uri="{FF2B5EF4-FFF2-40B4-BE49-F238E27FC236}">
              <a16:creationId xmlns:a16="http://schemas.microsoft.com/office/drawing/2014/main" id="{00000000-0008-0000-0500-000048000000}"/>
            </a:ext>
          </a:extLst>
        </xdr:cNvPr>
        <xdr:cNvSpPr>
          <a:spLocks noChangeAspect="1" noChangeArrowheads="1"/>
        </xdr:cNvSpPr>
      </xdr:nvSpPr>
      <xdr:spPr bwMode="auto">
        <a:xfrm>
          <a:off x="476250" y="139922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52</xdr:row>
      <xdr:rowOff>0</xdr:rowOff>
    </xdr:from>
    <xdr:to>
      <xdr:col>24</xdr:col>
      <xdr:colOff>19050</xdr:colOff>
      <xdr:row>53</xdr:row>
      <xdr:rowOff>114300</xdr:rowOff>
    </xdr:to>
    <xdr:sp macro="" textlink="">
      <xdr:nvSpPr>
        <xdr:cNvPr id="73" name="AutoShape 4561" descr="UND">
          <a:extLst>
            <a:ext uri="{FF2B5EF4-FFF2-40B4-BE49-F238E27FC236}">
              <a16:creationId xmlns:a16="http://schemas.microsoft.com/office/drawing/2014/main" id="{00000000-0008-0000-0500-000049000000}"/>
            </a:ext>
          </a:extLst>
        </xdr:cNvPr>
        <xdr:cNvSpPr>
          <a:spLocks noChangeAspect="1" noChangeArrowheads="1"/>
        </xdr:cNvSpPr>
      </xdr:nvSpPr>
      <xdr:spPr bwMode="auto">
        <a:xfrm>
          <a:off x="476250" y="152876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26</xdr:row>
      <xdr:rowOff>0</xdr:rowOff>
    </xdr:from>
    <xdr:to>
      <xdr:col>24</xdr:col>
      <xdr:colOff>19050</xdr:colOff>
      <xdr:row>27</xdr:row>
      <xdr:rowOff>114300</xdr:rowOff>
    </xdr:to>
    <xdr:sp macro="" textlink="">
      <xdr:nvSpPr>
        <xdr:cNvPr id="74" name="AutoShape 4760" descr="UND">
          <a:extLst>
            <a:ext uri="{FF2B5EF4-FFF2-40B4-BE49-F238E27FC236}">
              <a16:creationId xmlns:a16="http://schemas.microsoft.com/office/drawing/2014/main" id="{00000000-0008-0000-0500-00004A000000}"/>
            </a:ext>
          </a:extLst>
        </xdr:cNvPr>
        <xdr:cNvSpPr>
          <a:spLocks noChangeAspect="1" noChangeArrowheads="1"/>
        </xdr:cNvSpPr>
      </xdr:nvSpPr>
      <xdr:spPr bwMode="auto">
        <a:xfrm>
          <a:off x="476250" y="9944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26</xdr:row>
      <xdr:rowOff>0</xdr:rowOff>
    </xdr:from>
    <xdr:to>
      <xdr:col>24</xdr:col>
      <xdr:colOff>19050</xdr:colOff>
      <xdr:row>27</xdr:row>
      <xdr:rowOff>114300</xdr:rowOff>
    </xdr:to>
    <xdr:sp macro="" textlink="">
      <xdr:nvSpPr>
        <xdr:cNvPr id="75" name="AutoShape 4762" descr="UND">
          <a:extLst>
            <a:ext uri="{FF2B5EF4-FFF2-40B4-BE49-F238E27FC236}">
              <a16:creationId xmlns:a16="http://schemas.microsoft.com/office/drawing/2014/main" id="{00000000-0008-0000-0500-00004B000000}"/>
            </a:ext>
          </a:extLst>
        </xdr:cNvPr>
        <xdr:cNvSpPr>
          <a:spLocks noChangeAspect="1" noChangeArrowheads="1"/>
        </xdr:cNvSpPr>
      </xdr:nvSpPr>
      <xdr:spPr bwMode="auto">
        <a:xfrm>
          <a:off x="476250" y="9944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26</xdr:row>
      <xdr:rowOff>0</xdr:rowOff>
    </xdr:from>
    <xdr:to>
      <xdr:col>24</xdr:col>
      <xdr:colOff>19050</xdr:colOff>
      <xdr:row>27</xdr:row>
      <xdr:rowOff>114300</xdr:rowOff>
    </xdr:to>
    <xdr:sp macro="" textlink="">
      <xdr:nvSpPr>
        <xdr:cNvPr id="76" name="AutoShape 4770" descr="UND">
          <a:extLst>
            <a:ext uri="{FF2B5EF4-FFF2-40B4-BE49-F238E27FC236}">
              <a16:creationId xmlns:a16="http://schemas.microsoft.com/office/drawing/2014/main" id="{00000000-0008-0000-0500-00004C000000}"/>
            </a:ext>
          </a:extLst>
        </xdr:cNvPr>
        <xdr:cNvSpPr>
          <a:spLocks noChangeAspect="1" noChangeArrowheads="1"/>
        </xdr:cNvSpPr>
      </xdr:nvSpPr>
      <xdr:spPr bwMode="auto">
        <a:xfrm>
          <a:off x="476250" y="9944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32</xdr:row>
      <xdr:rowOff>0</xdr:rowOff>
    </xdr:from>
    <xdr:to>
      <xdr:col>24</xdr:col>
      <xdr:colOff>19050</xdr:colOff>
      <xdr:row>33</xdr:row>
      <xdr:rowOff>114300</xdr:rowOff>
    </xdr:to>
    <xdr:sp macro="" textlink="">
      <xdr:nvSpPr>
        <xdr:cNvPr id="77" name="AutoShape 4838" descr="UND">
          <a:extLst>
            <a:ext uri="{FF2B5EF4-FFF2-40B4-BE49-F238E27FC236}">
              <a16:creationId xmlns:a16="http://schemas.microsoft.com/office/drawing/2014/main" id="{00000000-0008-0000-0500-00004D000000}"/>
            </a:ext>
          </a:extLst>
        </xdr:cNvPr>
        <xdr:cNvSpPr>
          <a:spLocks noChangeAspect="1" noChangeArrowheads="1"/>
        </xdr:cNvSpPr>
      </xdr:nvSpPr>
      <xdr:spPr bwMode="auto">
        <a:xfrm>
          <a:off x="476250" y="118872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67</xdr:row>
      <xdr:rowOff>0</xdr:rowOff>
    </xdr:from>
    <xdr:to>
      <xdr:col>24</xdr:col>
      <xdr:colOff>19050</xdr:colOff>
      <xdr:row>68</xdr:row>
      <xdr:rowOff>114300</xdr:rowOff>
    </xdr:to>
    <xdr:sp macro="" textlink="">
      <xdr:nvSpPr>
        <xdr:cNvPr id="78" name="AutoShape 4906" descr="UND">
          <a:extLst>
            <a:ext uri="{FF2B5EF4-FFF2-40B4-BE49-F238E27FC236}">
              <a16:creationId xmlns:a16="http://schemas.microsoft.com/office/drawing/2014/main" id="{00000000-0008-0000-0500-00004E000000}"/>
            </a:ext>
          </a:extLst>
        </xdr:cNvPr>
        <xdr:cNvSpPr>
          <a:spLocks noChangeAspect="1" noChangeArrowheads="1"/>
        </xdr:cNvSpPr>
      </xdr:nvSpPr>
      <xdr:spPr bwMode="auto">
        <a:xfrm>
          <a:off x="476250" y="123729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67</xdr:row>
      <xdr:rowOff>0</xdr:rowOff>
    </xdr:from>
    <xdr:to>
      <xdr:col>24</xdr:col>
      <xdr:colOff>19050</xdr:colOff>
      <xdr:row>68</xdr:row>
      <xdr:rowOff>114300</xdr:rowOff>
    </xdr:to>
    <xdr:sp macro="" textlink="">
      <xdr:nvSpPr>
        <xdr:cNvPr id="79" name="AutoShape 4908" descr="UND">
          <a:extLst>
            <a:ext uri="{FF2B5EF4-FFF2-40B4-BE49-F238E27FC236}">
              <a16:creationId xmlns:a16="http://schemas.microsoft.com/office/drawing/2014/main" id="{00000000-0008-0000-0500-00004F000000}"/>
            </a:ext>
          </a:extLst>
        </xdr:cNvPr>
        <xdr:cNvSpPr>
          <a:spLocks noChangeAspect="1" noChangeArrowheads="1"/>
        </xdr:cNvSpPr>
      </xdr:nvSpPr>
      <xdr:spPr bwMode="auto">
        <a:xfrm>
          <a:off x="476250" y="123729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67</xdr:row>
      <xdr:rowOff>0</xdr:rowOff>
    </xdr:from>
    <xdr:to>
      <xdr:col>24</xdr:col>
      <xdr:colOff>19050</xdr:colOff>
      <xdr:row>68</xdr:row>
      <xdr:rowOff>114300</xdr:rowOff>
    </xdr:to>
    <xdr:sp macro="" textlink="">
      <xdr:nvSpPr>
        <xdr:cNvPr id="80" name="AutoShape 4912" descr="UND">
          <a:extLst>
            <a:ext uri="{FF2B5EF4-FFF2-40B4-BE49-F238E27FC236}">
              <a16:creationId xmlns:a16="http://schemas.microsoft.com/office/drawing/2014/main" id="{00000000-0008-0000-0500-000050000000}"/>
            </a:ext>
          </a:extLst>
        </xdr:cNvPr>
        <xdr:cNvSpPr>
          <a:spLocks noChangeAspect="1" noChangeArrowheads="1"/>
        </xdr:cNvSpPr>
      </xdr:nvSpPr>
      <xdr:spPr bwMode="auto">
        <a:xfrm>
          <a:off x="476250" y="123729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33</xdr:row>
      <xdr:rowOff>0</xdr:rowOff>
    </xdr:from>
    <xdr:to>
      <xdr:col>24</xdr:col>
      <xdr:colOff>19050</xdr:colOff>
      <xdr:row>34</xdr:row>
      <xdr:rowOff>114300</xdr:rowOff>
    </xdr:to>
    <xdr:sp macro="" textlink="">
      <xdr:nvSpPr>
        <xdr:cNvPr id="81" name="AutoShape 4920" descr="UND">
          <a:extLst>
            <a:ext uri="{FF2B5EF4-FFF2-40B4-BE49-F238E27FC236}">
              <a16:creationId xmlns:a16="http://schemas.microsoft.com/office/drawing/2014/main" id="{00000000-0008-0000-0500-000051000000}"/>
            </a:ext>
          </a:extLst>
        </xdr:cNvPr>
        <xdr:cNvSpPr>
          <a:spLocks noChangeAspect="1" noChangeArrowheads="1"/>
        </xdr:cNvSpPr>
      </xdr:nvSpPr>
      <xdr:spPr bwMode="auto">
        <a:xfrm>
          <a:off x="476250" y="115633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22</xdr:row>
      <xdr:rowOff>0</xdr:rowOff>
    </xdr:from>
    <xdr:to>
      <xdr:col>24</xdr:col>
      <xdr:colOff>19050</xdr:colOff>
      <xdr:row>23</xdr:row>
      <xdr:rowOff>114300</xdr:rowOff>
    </xdr:to>
    <xdr:sp macro="" textlink="">
      <xdr:nvSpPr>
        <xdr:cNvPr id="82" name="AutoShape 4948" descr="UND">
          <a:extLst>
            <a:ext uri="{FF2B5EF4-FFF2-40B4-BE49-F238E27FC236}">
              <a16:creationId xmlns:a16="http://schemas.microsoft.com/office/drawing/2014/main" id="{00000000-0008-0000-0500-000052000000}"/>
            </a:ext>
          </a:extLst>
        </xdr:cNvPr>
        <xdr:cNvSpPr>
          <a:spLocks noChangeAspect="1" noChangeArrowheads="1"/>
        </xdr:cNvSpPr>
      </xdr:nvSpPr>
      <xdr:spPr bwMode="auto">
        <a:xfrm>
          <a:off x="476250" y="94583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40</xdr:row>
      <xdr:rowOff>0</xdr:rowOff>
    </xdr:from>
    <xdr:to>
      <xdr:col>24</xdr:col>
      <xdr:colOff>19050</xdr:colOff>
      <xdr:row>41</xdr:row>
      <xdr:rowOff>114300</xdr:rowOff>
    </xdr:to>
    <xdr:sp macro="" textlink="">
      <xdr:nvSpPr>
        <xdr:cNvPr id="83" name="AutoShape 4954" descr="UND">
          <a:extLst>
            <a:ext uri="{FF2B5EF4-FFF2-40B4-BE49-F238E27FC236}">
              <a16:creationId xmlns:a16="http://schemas.microsoft.com/office/drawing/2014/main" id="{00000000-0008-0000-0500-000053000000}"/>
            </a:ext>
          </a:extLst>
        </xdr:cNvPr>
        <xdr:cNvSpPr>
          <a:spLocks noChangeAspect="1" noChangeArrowheads="1"/>
        </xdr:cNvSpPr>
      </xdr:nvSpPr>
      <xdr:spPr bwMode="auto">
        <a:xfrm>
          <a:off x="476250" y="112395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40</xdr:row>
      <xdr:rowOff>0</xdr:rowOff>
    </xdr:from>
    <xdr:to>
      <xdr:col>24</xdr:col>
      <xdr:colOff>19050</xdr:colOff>
      <xdr:row>41</xdr:row>
      <xdr:rowOff>114300</xdr:rowOff>
    </xdr:to>
    <xdr:sp macro="" textlink="">
      <xdr:nvSpPr>
        <xdr:cNvPr id="84" name="AutoShape 4956" descr="UND">
          <a:extLst>
            <a:ext uri="{FF2B5EF4-FFF2-40B4-BE49-F238E27FC236}">
              <a16:creationId xmlns:a16="http://schemas.microsoft.com/office/drawing/2014/main" id="{00000000-0008-0000-0500-000054000000}"/>
            </a:ext>
          </a:extLst>
        </xdr:cNvPr>
        <xdr:cNvSpPr>
          <a:spLocks noChangeAspect="1" noChangeArrowheads="1"/>
        </xdr:cNvSpPr>
      </xdr:nvSpPr>
      <xdr:spPr bwMode="auto">
        <a:xfrm>
          <a:off x="476250" y="112395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40</xdr:row>
      <xdr:rowOff>0</xdr:rowOff>
    </xdr:from>
    <xdr:to>
      <xdr:col>24</xdr:col>
      <xdr:colOff>19050</xdr:colOff>
      <xdr:row>41</xdr:row>
      <xdr:rowOff>114300</xdr:rowOff>
    </xdr:to>
    <xdr:sp macro="" textlink="">
      <xdr:nvSpPr>
        <xdr:cNvPr id="85" name="AutoShape 4958" descr="UND">
          <a:extLst>
            <a:ext uri="{FF2B5EF4-FFF2-40B4-BE49-F238E27FC236}">
              <a16:creationId xmlns:a16="http://schemas.microsoft.com/office/drawing/2014/main" id="{00000000-0008-0000-0500-000055000000}"/>
            </a:ext>
          </a:extLst>
        </xdr:cNvPr>
        <xdr:cNvSpPr>
          <a:spLocks noChangeAspect="1" noChangeArrowheads="1"/>
        </xdr:cNvSpPr>
      </xdr:nvSpPr>
      <xdr:spPr bwMode="auto">
        <a:xfrm>
          <a:off x="476250" y="112395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82</xdr:row>
      <xdr:rowOff>0</xdr:rowOff>
    </xdr:from>
    <xdr:to>
      <xdr:col>24</xdr:col>
      <xdr:colOff>304800</xdr:colOff>
      <xdr:row>83</xdr:row>
      <xdr:rowOff>114300</xdr:rowOff>
    </xdr:to>
    <xdr:sp macro="" textlink="">
      <xdr:nvSpPr>
        <xdr:cNvPr id="86" name="AutoShape 1455" descr="UND">
          <a:extLst>
            <a:ext uri="{FF2B5EF4-FFF2-40B4-BE49-F238E27FC236}">
              <a16:creationId xmlns:a16="http://schemas.microsoft.com/office/drawing/2014/main" id="{00000000-0008-0000-0500-000056000000}"/>
            </a:ext>
          </a:extLst>
        </xdr:cNvPr>
        <xdr:cNvSpPr>
          <a:spLocks noChangeAspect="1" noChangeArrowheads="1"/>
        </xdr:cNvSpPr>
      </xdr:nvSpPr>
      <xdr:spPr bwMode="auto">
        <a:xfrm>
          <a:off x="3857625" y="136588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41</xdr:row>
      <xdr:rowOff>0</xdr:rowOff>
    </xdr:from>
    <xdr:to>
      <xdr:col>24</xdr:col>
      <xdr:colOff>304800</xdr:colOff>
      <xdr:row>42</xdr:row>
      <xdr:rowOff>114300</xdr:rowOff>
    </xdr:to>
    <xdr:sp macro="" textlink="">
      <xdr:nvSpPr>
        <xdr:cNvPr id="87" name="AutoShape 4561" descr="UND">
          <a:extLst>
            <a:ext uri="{FF2B5EF4-FFF2-40B4-BE49-F238E27FC236}">
              <a16:creationId xmlns:a16="http://schemas.microsoft.com/office/drawing/2014/main" id="{00000000-0008-0000-0500-000057000000}"/>
            </a:ext>
          </a:extLst>
        </xdr:cNvPr>
        <xdr:cNvSpPr>
          <a:spLocks noChangeAspect="1" noChangeArrowheads="1"/>
        </xdr:cNvSpPr>
      </xdr:nvSpPr>
      <xdr:spPr bwMode="auto">
        <a:xfrm>
          <a:off x="3857625" y="149542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22</xdr:row>
      <xdr:rowOff>0</xdr:rowOff>
    </xdr:from>
    <xdr:to>
      <xdr:col>24</xdr:col>
      <xdr:colOff>304800</xdr:colOff>
      <xdr:row>23</xdr:row>
      <xdr:rowOff>114300</xdr:rowOff>
    </xdr:to>
    <xdr:sp macro="" textlink="">
      <xdr:nvSpPr>
        <xdr:cNvPr id="88" name="AutoShape 4760" descr="UND">
          <a:extLst>
            <a:ext uri="{FF2B5EF4-FFF2-40B4-BE49-F238E27FC236}">
              <a16:creationId xmlns:a16="http://schemas.microsoft.com/office/drawing/2014/main" id="{00000000-0008-0000-0500-000058000000}"/>
            </a:ext>
          </a:extLst>
        </xdr:cNvPr>
        <xdr:cNvSpPr>
          <a:spLocks noChangeAspect="1" noChangeArrowheads="1"/>
        </xdr:cNvSpPr>
      </xdr:nvSpPr>
      <xdr:spPr bwMode="auto">
        <a:xfrm>
          <a:off x="3857625" y="104203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22</xdr:row>
      <xdr:rowOff>0</xdr:rowOff>
    </xdr:from>
    <xdr:to>
      <xdr:col>24</xdr:col>
      <xdr:colOff>304800</xdr:colOff>
      <xdr:row>23</xdr:row>
      <xdr:rowOff>114300</xdr:rowOff>
    </xdr:to>
    <xdr:sp macro="" textlink="">
      <xdr:nvSpPr>
        <xdr:cNvPr id="89" name="AutoShape 4762" descr="UND">
          <a:extLst>
            <a:ext uri="{FF2B5EF4-FFF2-40B4-BE49-F238E27FC236}">
              <a16:creationId xmlns:a16="http://schemas.microsoft.com/office/drawing/2014/main" id="{00000000-0008-0000-0500-000059000000}"/>
            </a:ext>
          </a:extLst>
        </xdr:cNvPr>
        <xdr:cNvSpPr>
          <a:spLocks noChangeAspect="1" noChangeArrowheads="1"/>
        </xdr:cNvSpPr>
      </xdr:nvSpPr>
      <xdr:spPr bwMode="auto">
        <a:xfrm>
          <a:off x="3857625" y="104203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22</xdr:row>
      <xdr:rowOff>0</xdr:rowOff>
    </xdr:from>
    <xdr:to>
      <xdr:col>24</xdr:col>
      <xdr:colOff>304800</xdr:colOff>
      <xdr:row>23</xdr:row>
      <xdr:rowOff>114300</xdr:rowOff>
    </xdr:to>
    <xdr:sp macro="" textlink="">
      <xdr:nvSpPr>
        <xdr:cNvPr id="90" name="AutoShape 4770" descr="UND">
          <a:extLst>
            <a:ext uri="{FF2B5EF4-FFF2-40B4-BE49-F238E27FC236}">
              <a16:creationId xmlns:a16="http://schemas.microsoft.com/office/drawing/2014/main" id="{00000000-0008-0000-0500-00005A000000}"/>
            </a:ext>
          </a:extLst>
        </xdr:cNvPr>
        <xdr:cNvSpPr>
          <a:spLocks noChangeAspect="1" noChangeArrowheads="1"/>
        </xdr:cNvSpPr>
      </xdr:nvSpPr>
      <xdr:spPr bwMode="auto">
        <a:xfrm>
          <a:off x="3857625" y="104203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31</xdr:row>
      <xdr:rowOff>0</xdr:rowOff>
    </xdr:from>
    <xdr:to>
      <xdr:col>24</xdr:col>
      <xdr:colOff>304800</xdr:colOff>
      <xdr:row>32</xdr:row>
      <xdr:rowOff>114300</xdr:rowOff>
    </xdr:to>
    <xdr:sp macro="" textlink="">
      <xdr:nvSpPr>
        <xdr:cNvPr id="91" name="AutoShape 4838" descr="UND">
          <a:extLst>
            <a:ext uri="{FF2B5EF4-FFF2-40B4-BE49-F238E27FC236}">
              <a16:creationId xmlns:a16="http://schemas.microsoft.com/office/drawing/2014/main" id="{00000000-0008-0000-0500-00005B000000}"/>
            </a:ext>
          </a:extLst>
        </xdr:cNvPr>
        <xdr:cNvSpPr>
          <a:spLocks noChangeAspect="1" noChangeArrowheads="1"/>
        </xdr:cNvSpPr>
      </xdr:nvSpPr>
      <xdr:spPr bwMode="auto">
        <a:xfrm>
          <a:off x="3857625" y="126873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25</xdr:row>
      <xdr:rowOff>0</xdr:rowOff>
    </xdr:from>
    <xdr:to>
      <xdr:col>24</xdr:col>
      <xdr:colOff>304800</xdr:colOff>
      <xdr:row>26</xdr:row>
      <xdr:rowOff>114300</xdr:rowOff>
    </xdr:to>
    <xdr:sp macro="" textlink="">
      <xdr:nvSpPr>
        <xdr:cNvPr id="92" name="AutoShape 4906" descr="UND">
          <a:extLst>
            <a:ext uri="{FF2B5EF4-FFF2-40B4-BE49-F238E27FC236}">
              <a16:creationId xmlns:a16="http://schemas.microsoft.com/office/drawing/2014/main" id="{00000000-0008-0000-0500-00005C000000}"/>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25</xdr:row>
      <xdr:rowOff>0</xdr:rowOff>
    </xdr:from>
    <xdr:to>
      <xdr:col>24</xdr:col>
      <xdr:colOff>304800</xdr:colOff>
      <xdr:row>26</xdr:row>
      <xdr:rowOff>114300</xdr:rowOff>
    </xdr:to>
    <xdr:sp macro="" textlink="">
      <xdr:nvSpPr>
        <xdr:cNvPr id="93" name="AutoShape 4908" descr="UND">
          <a:extLst>
            <a:ext uri="{FF2B5EF4-FFF2-40B4-BE49-F238E27FC236}">
              <a16:creationId xmlns:a16="http://schemas.microsoft.com/office/drawing/2014/main" id="{00000000-0008-0000-0500-00005D000000}"/>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25</xdr:row>
      <xdr:rowOff>0</xdr:rowOff>
    </xdr:from>
    <xdr:to>
      <xdr:col>24</xdr:col>
      <xdr:colOff>304800</xdr:colOff>
      <xdr:row>26</xdr:row>
      <xdr:rowOff>114300</xdr:rowOff>
    </xdr:to>
    <xdr:sp macro="" textlink="">
      <xdr:nvSpPr>
        <xdr:cNvPr id="94" name="AutoShape 4912" descr="UND">
          <a:extLst>
            <a:ext uri="{FF2B5EF4-FFF2-40B4-BE49-F238E27FC236}">
              <a16:creationId xmlns:a16="http://schemas.microsoft.com/office/drawing/2014/main" id="{00000000-0008-0000-0500-00005E000000}"/>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28</xdr:row>
      <xdr:rowOff>0</xdr:rowOff>
    </xdr:from>
    <xdr:to>
      <xdr:col>24</xdr:col>
      <xdr:colOff>304800</xdr:colOff>
      <xdr:row>29</xdr:row>
      <xdr:rowOff>114300</xdr:rowOff>
    </xdr:to>
    <xdr:sp macro="" textlink="">
      <xdr:nvSpPr>
        <xdr:cNvPr id="95" name="AutoShape 4948" descr="UND">
          <a:extLst>
            <a:ext uri="{FF2B5EF4-FFF2-40B4-BE49-F238E27FC236}">
              <a16:creationId xmlns:a16="http://schemas.microsoft.com/office/drawing/2014/main" id="{00000000-0008-0000-0500-00005F000000}"/>
            </a:ext>
          </a:extLst>
        </xdr:cNvPr>
        <xdr:cNvSpPr>
          <a:spLocks noChangeAspect="1" noChangeArrowheads="1"/>
        </xdr:cNvSpPr>
      </xdr:nvSpPr>
      <xdr:spPr bwMode="auto">
        <a:xfrm>
          <a:off x="3857625" y="105822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67</xdr:row>
      <xdr:rowOff>0</xdr:rowOff>
    </xdr:from>
    <xdr:to>
      <xdr:col>24</xdr:col>
      <xdr:colOff>304800</xdr:colOff>
      <xdr:row>68</xdr:row>
      <xdr:rowOff>114300</xdr:rowOff>
    </xdr:to>
    <xdr:sp macro="" textlink="">
      <xdr:nvSpPr>
        <xdr:cNvPr id="96" name="AutoShape 4954" descr="UND">
          <a:extLst>
            <a:ext uri="{FF2B5EF4-FFF2-40B4-BE49-F238E27FC236}">
              <a16:creationId xmlns:a16="http://schemas.microsoft.com/office/drawing/2014/main" id="{00000000-0008-0000-0500-000060000000}"/>
            </a:ext>
          </a:extLst>
        </xdr:cNvPr>
        <xdr:cNvSpPr>
          <a:spLocks noChangeAspect="1" noChangeArrowheads="1"/>
        </xdr:cNvSpPr>
      </xdr:nvSpPr>
      <xdr:spPr bwMode="auto">
        <a:xfrm>
          <a:off x="3857625" y="13335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67</xdr:row>
      <xdr:rowOff>0</xdr:rowOff>
    </xdr:from>
    <xdr:to>
      <xdr:col>24</xdr:col>
      <xdr:colOff>304800</xdr:colOff>
      <xdr:row>68</xdr:row>
      <xdr:rowOff>114300</xdr:rowOff>
    </xdr:to>
    <xdr:sp macro="" textlink="">
      <xdr:nvSpPr>
        <xdr:cNvPr id="97" name="AutoShape 4956" descr="UND">
          <a:extLst>
            <a:ext uri="{FF2B5EF4-FFF2-40B4-BE49-F238E27FC236}">
              <a16:creationId xmlns:a16="http://schemas.microsoft.com/office/drawing/2014/main" id="{00000000-0008-0000-0500-000061000000}"/>
            </a:ext>
          </a:extLst>
        </xdr:cNvPr>
        <xdr:cNvSpPr>
          <a:spLocks noChangeAspect="1" noChangeArrowheads="1"/>
        </xdr:cNvSpPr>
      </xdr:nvSpPr>
      <xdr:spPr bwMode="auto">
        <a:xfrm>
          <a:off x="3857625" y="13335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67</xdr:row>
      <xdr:rowOff>0</xdr:rowOff>
    </xdr:from>
    <xdr:to>
      <xdr:col>24</xdr:col>
      <xdr:colOff>304800</xdr:colOff>
      <xdr:row>68</xdr:row>
      <xdr:rowOff>114300</xdr:rowOff>
    </xdr:to>
    <xdr:sp macro="" textlink="">
      <xdr:nvSpPr>
        <xdr:cNvPr id="98" name="AutoShape 4958" descr="UND">
          <a:extLst>
            <a:ext uri="{FF2B5EF4-FFF2-40B4-BE49-F238E27FC236}">
              <a16:creationId xmlns:a16="http://schemas.microsoft.com/office/drawing/2014/main" id="{00000000-0008-0000-0500-000062000000}"/>
            </a:ext>
          </a:extLst>
        </xdr:cNvPr>
        <xdr:cNvSpPr>
          <a:spLocks noChangeAspect="1" noChangeArrowheads="1"/>
        </xdr:cNvSpPr>
      </xdr:nvSpPr>
      <xdr:spPr bwMode="auto">
        <a:xfrm>
          <a:off x="3857625" y="13335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82</xdr:row>
      <xdr:rowOff>0</xdr:rowOff>
    </xdr:from>
    <xdr:to>
      <xdr:col>24</xdr:col>
      <xdr:colOff>304800</xdr:colOff>
      <xdr:row>83</xdr:row>
      <xdr:rowOff>114300</xdr:rowOff>
    </xdr:to>
    <xdr:sp macro="" textlink="">
      <xdr:nvSpPr>
        <xdr:cNvPr id="99" name="AutoShape 1455" descr="UND">
          <a:extLst>
            <a:ext uri="{FF2B5EF4-FFF2-40B4-BE49-F238E27FC236}">
              <a16:creationId xmlns:a16="http://schemas.microsoft.com/office/drawing/2014/main" id="{00000000-0008-0000-0500-000063000000}"/>
            </a:ext>
          </a:extLst>
        </xdr:cNvPr>
        <xdr:cNvSpPr>
          <a:spLocks noChangeAspect="1" noChangeArrowheads="1"/>
        </xdr:cNvSpPr>
      </xdr:nvSpPr>
      <xdr:spPr bwMode="auto">
        <a:xfrm>
          <a:off x="3857625" y="136588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41</xdr:row>
      <xdr:rowOff>0</xdr:rowOff>
    </xdr:from>
    <xdr:to>
      <xdr:col>24</xdr:col>
      <xdr:colOff>304800</xdr:colOff>
      <xdr:row>42</xdr:row>
      <xdr:rowOff>114300</xdr:rowOff>
    </xdr:to>
    <xdr:sp macro="" textlink="">
      <xdr:nvSpPr>
        <xdr:cNvPr id="100" name="AutoShape 4561" descr="UND">
          <a:extLst>
            <a:ext uri="{FF2B5EF4-FFF2-40B4-BE49-F238E27FC236}">
              <a16:creationId xmlns:a16="http://schemas.microsoft.com/office/drawing/2014/main" id="{00000000-0008-0000-0500-000064000000}"/>
            </a:ext>
          </a:extLst>
        </xdr:cNvPr>
        <xdr:cNvSpPr>
          <a:spLocks noChangeAspect="1" noChangeArrowheads="1"/>
        </xdr:cNvSpPr>
      </xdr:nvSpPr>
      <xdr:spPr bwMode="auto">
        <a:xfrm>
          <a:off x="3857625" y="149542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22</xdr:row>
      <xdr:rowOff>0</xdr:rowOff>
    </xdr:from>
    <xdr:to>
      <xdr:col>24</xdr:col>
      <xdr:colOff>304800</xdr:colOff>
      <xdr:row>23</xdr:row>
      <xdr:rowOff>114300</xdr:rowOff>
    </xdr:to>
    <xdr:sp macro="" textlink="">
      <xdr:nvSpPr>
        <xdr:cNvPr id="101" name="AutoShape 4760" descr="UND">
          <a:extLst>
            <a:ext uri="{FF2B5EF4-FFF2-40B4-BE49-F238E27FC236}">
              <a16:creationId xmlns:a16="http://schemas.microsoft.com/office/drawing/2014/main" id="{00000000-0008-0000-0500-000065000000}"/>
            </a:ext>
          </a:extLst>
        </xdr:cNvPr>
        <xdr:cNvSpPr>
          <a:spLocks noChangeAspect="1" noChangeArrowheads="1"/>
        </xdr:cNvSpPr>
      </xdr:nvSpPr>
      <xdr:spPr bwMode="auto">
        <a:xfrm>
          <a:off x="3857625" y="104203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22</xdr:row>
      <xdr:rowOff>0</xdr:rowOff>
    </xdr:from>
    <xdr:to>
      <xdr:col>24</xdr:col>
      <xdr:colOff>304800</xdr:colOff>
      <xdr:row>23</xdr:row>
      <xdr:rowOff>114300</xdr:rowOff>
    </xdr:to>
    <xdr:sp macro="" textlink="">
      <xdr:nvSpPr>
        <xdr:cNvPr id="102" name="AutoShape 4762" descr="UND">
          <a:extLst>
            <a:ext uri="{FF2B5EF4-FFF2-40B4-BE49-F238E27FC236}">
              <a16:creationId xmlns:a16="http://schemas.microsoft.com/office/drawing/2014/main" id="{00000000-0008-0000-0500-000066000000}"/>
            </a:ext>
          </a:extLst>
        </xdr:cNvPr>
        <xdr:cNvSpPr>
          <a:spLocks noChangeAspect="1" noChangeArrowheads="1"/>
        </xdr:cNvSpPr>
      </xdr:nvSpPr>
      <xdr:spPr bwMode="auto">
        <a:xfrm>
          <a:off x="3857625" y="104203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22</xdr:row>
      <xdr:rowOff>0</xdr:rowOff>
    </xdr:from>
    <xdr:to>
      <xdr:col>24</xdr:col>
      <xdr:colOff>304800</xdr:colOff>
      <xdr:row>23</xdr:row>
      <xdr:rowOff>114300</xdr:rowOff>
    </xdr:to>
    <xdr:sp macro="" textlink="">
      <xdr:nvSpPr>
        <xdr:cNvPr id="103" name="AutoShape 4770" descr="UND">
          <a:extLst>
            <a:ext uri="{FF2B5EF4-FFF2-40B4-BE49-F238E27FC236}">
              <a16:creationId xmlns:a16="http://schemas.microsoft.com/office/drawing/2014/main" id="{00000000-0008-0000-0500-000067000000}"/>
            </a:ext>
          </a:extLst>
        </xdr:cNvPr>
        <xdr:cNvSpPr>
          <a:spLocks noChangeAspect="1" noChangeArrowheads="1"/>
        </xdr:cNvSpPr>
      </xdr:nvSpPr>
      <xdr:spPr bwMode="auto">
        <a:xfrm>
          <a:off x="3857625" y="104203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31</xdr:row>
      <xdr:rowOff>0</xdr:rowOff>
    </xdr:from>
    <xdr:to>
      <xdr:col>24</xdr:col>
      <xdr:colOff>304800</xdr:colOff>
      <xdr:row>32</xdr:row>
      <xdr:rowOff>114300</xdr:rowOff>
    </xdr:to>
    <xdr:sp macro="" textlink="">
      <xdr:nvSpPr>
        <xdr:cNvPr id="104" name="AutoShape 4838" descr="UND">
          <a:extLst>
            <a:ext uri="{FF2B5EF4-FFF2-40B4-BE49-F238E27FC236}">
              <a16:creationId xmlns:a16="http://schemas.microsoft.com/office/drawing/2014/main" id="{00000000-0008-0000-0500-000068000000}"/>
            </a:ext>
          </a:extLst>
        </xdr:cNvPr>
        <xdr:cNvSpPr>
          <a:spLocks noChangeAspect="1" noChangeArrowheads="1"/>
        </xdr:cNvSpPr>
      </xdr:nvSpPr>
      <xdr:spPr bwMode="auto">
        <a:xfrm>
          <a:off x="3857625" y="126873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25</xdr:row>
      <xdr:rowOff>0</xdr:rowOff>
    </xdr:from>
    <xdr:to>
      <xdr:col>24</xdr:col>
      <xdr:colOff>304800</xdr:colOff>
      <xdr:row>26</xdr:row>
      <xdr:rowOff>114300</xdr:rowOff>
    </xdr:to>
    <xdr:sp macro="" textlink="">
      <xdr:nvSpPr>
        <xdr:cNvPr id="105" name="AutoShape 4906" descr="UND">
          <a:extLst>
            <a:ext uri="{FF2B5EF4-FFF2-40B4-BE49-F238E27FC236}">
              <a16:creationId xmlns:a16="http://schemas.microsoft.com/office/drawing/2014/main" id="{00000000-0008-0000-0500-000069000000}"/>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25</xdr:row>
      <xdr:rowOff>0</xdr:rowOff>
    </xdr:from>
    <xdr:to>
      <xdr:col>24</xdr:col>
      <xdr:colOff>304800</xdr:colOff>
      <xdr:row>26</xdr:row>
      <xdr:rowOff>114300</xdr:rowOff>
    </xdr:to>
    <xdr:sp macro="" textlink="">
      <xdr:nvSpPr>
        <xdr:cNvPr id="106" name="AutoShape 4908" descr="UND">
          <a:extLst>
            <a:ext uri="{FF2B5EF4-FFF2-40B4-BE49-F238E27FC236}">
              <a16:creationId xmlns:a16="http://schemas.microsoft.com/office/drawing/2014/main" id="{00000000-0008-0000-0500-00006A000000}"/>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25</xdr:row>
      <xdr:rowOff>0</xdr:rowOff>
    </xdr:from>
    <xdr:to>
      <xdr:col>24</xdr:col>
      <xdr:colOff>304800</xdr:colOff>
      <xdr:row>26</xdr:row>
      <xdr:rowOff>114300</xdr:rowOff>
    </xdr:to>
    <xdr:sp macro="" textlink="">
      <xdr:nvSpPr>
        <xdr:cNvPr id="107" name="AutoShape 4912" descr="UND">
          <a:extLst>
            <a:ext uri="{FF2B5EF4-FFF2-40B4-BE49-F238E27FC236}">
              <a16:creationId xmlns:a16="http://schemas.microsoft.com/office/drawing/2014/main" id="{00000000-0008-0000-0500-00006B000000}"/>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28</xdr:row>
      <xdr:rowOff>0</xdr:rowOff>
    </xdr:from>
    <xdr:to>
      <xdr:col>24</xdr:col>
      <xdr:colOff>304800</xdr:colOff>
      <xdr:row>29</xdr:row>
      <xdr:rowOff>114300</xdr:rowOff>
    </xdr:to>
    <xdr:sp macro="" textlink="">
      <xdr:nvSpPr>
        <xdr:cNvPr id="108" name="AutoShape 4948" descr="UND">
          <a:extLst>
            <a:ext uri="{FF2B5EF4-FFF2-40B4-BE49-F238E27FC236}">
              <a16:creationId xmlns:a16="http://schemas.microsoft.com/office/drawing/2014/main" id="{00000000-0008-0000-0500-00006C000000}"/>
            </a:ext>
          </a:extLst>
        </xdr:cNvPr>
        <xdr:cNvSpPr>
          <a:spLocks noChangeAspect="1" noChangeArrowheads="1"/>
        </xdr:cNvSpPr>
      </xdr:nvSpPr>
      <xdr:spPr bwMode="auto">
        <a:xfrm>
          <a:off x="3857625" y="105822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67</xdr:row>
      <xdr:rowOff>0</xdr:rowOff>
    </xdr:from>
    <xdr:to>
      <xdr:col>24</xdr:col>
      <xdr:colOff>304800</xdr:colOff>
      <xdr:row>68</xdr:row>
      <xdr:rowOff>114300</xdr:rowOff>
    </xdr:to>
    <xdr:sp macro="" textlink="">
      <xdr:nvSpPr>
        <xdr:cNvPr id="109" name="AutoShape 4954" descr="UND">
          <a:extLst>
            <a:ext uri="{FF2B5EF4-FFF2-40B4-BE49-F238E27FC236}">
              <a16:creationId xmlns:a16="http://schemas.microsoft.com/office/drawing/2014/main" id="{00000000-0008-0000-0500-00006D000000}"/>
            </a:ext>
          </a:extLst>
        </xdr:cNvPr>
        <xdr:cNvSpPr>
          <a:spLocks noChangeAspect="1" noChangeArrowheads="1"/>
        </xdr:cNvSpPr>
      </xdr:nvSpPr>
      <xdr:spPr bwMode="auto">
        <a:xfrm>
          <a:off x="3857625" y="13335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67</xdr:row>
      <xdr:rowOff>0</xdr:rowOff>
    </xdr:from>
    <xdr:to>
      <xdr:col>24</xdr:col>
      <xdr:colOff>304800</xdr:colOff>
      <xdr:row>68</xdr:row>
      <xdr:rowOff>114300</xdr:rowOff>
    </xdr:to>
    <xdr:sp macro="" textlink="">
      <xdr:nvSpPr>
        <xdr:cNvPr id="110" name="AutoShape 4956" descr="UND">
          <a:extLst>
            <a:ext uri="{FF2B5EF4-FFF2-40B4-BE49-F238E27FC236}">
              <a16:creationId xmlns:a16="http://schemas.microsoft.com/office/drawing/2014/main" id="{00000000-0008-0000-0500-00006E000000}"/>
            </a:ext>
          </a:extLst>
        </xdr:cNvPr>
        <xdr:cNvSpPr>
          <a:spLocks noChangeAspect="1" noChangeArrowheads="1"/>
        </xdr:cNvSpPr>
      </xdr:nvSpPr>
      <xdr:spPr bwMode="auto">
        <a:xfrm>
          <a:off x="3857625" y="13335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67</xdr:row>
      <xdr:rowOff>0</xdr:rowOff>
    </xdr:from>
    <xdr:to>
      <xdr:col>24</xdr:col>
      <xdr:colOff>304800</xdr:colOff>
      <xdr:row>68</xdr:row>
      <xdr:rowOff>114300</xdr:rowOff>
    </xdr:to>
    <xdr:sp macro="" textlink="">
      <xdr:nvSpPr>
        <xdr:cNvPr id="111" name="AutoShape 4958" descr="UND">
          <a:extLst>
            <a:ext uri="{FF2B5EF4-FFF2-40B4-BE49-F238E27FC236}">
              <a16:creationId xmlns:a16="http://schemas.microsoft.com/office/drawing/2014/main" id="{00000000-0008-0000-0500-00006F000000}"/>
            </a:ext>
          </a:extLst>
        </xdr:cNvPr>
        <xdr:cNvSpPr>
          <a:spLocks noChangeAspect="1" noChangeArrowheads="1"/>
        </xdr:cNvSpPr>
      </xdr:nvSpPr>
      <xdr:spPr bwMode="auto">
        <a:xfrm>
          <a:off x="3857625" y="13335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24</xdr:col>
      <xdr:colOff>0</xdr:colOff>
      <xdr:row>35</xdr:row>
      <xdr:rowOff>0</xdr:rowOff>
    </xdr:from>
    <xdr:ext cx="304800" cy="276225"/>
    <xdr:sp macro="" textlink="">
      <xdr:nvSpPr>
        <xdr:cNvPr id="112" name="AutoShape 1455" descr="UND">
          <a:extLst>
            <a:ext uri="{FF2B5EF4-FFF2-40B4-BE49-F238E27FC236}">
              <a16:creationId xmlns:a16="http://schemas.microsoft.com/office/drawing/2014/main" id="{00000000-0008-0000-0500-000070000000}"/>
            </a:ext>
          </a:extLst>
        </xdr:cNvPr>
        <xdr:cNvSpPr>
          <a:spLocks noChangeAspect="1" noChangeArrowheads="1"/>
        </xdr:cNvSpPr>
      </xdr:nvSpPr>
      <xdr:spPr bwMode="auto">
        <a:xfrm>
          <a:off x="3857625" y="147923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0</xdr:colOff>
      <xdr:row>29</xdr:row>
      <xdr:rowOff>0</xdr:rowOff>
    </xdr:from>
    <xdr:ext cx="304800" cy="276225"/>
    <xdr:sp macro="" textlink="">
      <xdr:nvSpPr>
        <xdr:cNvPr id="114" name="AutoShape 4762" descr="UND">
          <a:extLst>
            <a:ext uri="{FF2B5EF4-FFF2-40B4-BE49-F238E27FC236}">
              <a16:creationId xmlns:a16="http://schemas.microsoft.com/office/drawing/2014/main" id="{00000000-0008-0000-0500-000072000000}"/>
            </a:ext>
          </a:extLst>
        </xdr:cNvPr>
        <xdr:cNvSpPr>
          <a:spLocks noChangeAspect="1" noChangeArrowheads="1"/>
        </xdr:cNvSpPr>
      </xdr:nvSpPr>
      <xdr:spPr bwMode="auto">
        <a:xfrm>
          <a:off x="3857625" y="113919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0</xdr:colOff>
      <xdr:row>29</xdr:row>
      <xdr:rowOff>0</xdr:rowOff>
    </xdr:from>
    <xdr:ext cx="304800" cy="276225"/>
    <xdr:sp macro="" textlink="">
      <xdr:nvSpPr>
        <xdr:cNvPr id="115" name="AutoShape 4770" descr="UND">
          <a:extLst>
            <a:ext uri="{FF2B5EF4-FFF2-40B4-BE49-F238E27FC236}">
              <a16:creationId xmlns:a16="http://schemas.microsoft.com/office/drawing/2014/main" id="{00000000-0008-0000-0500-000073000000}"/>
            </a:ext>
          </a:extLst>
        </xdr:cNvPr>
        <xdr:cNvSpPr>
          <a:spLocks noChangeAspect="1" noChangeArrowheads="1"/>
        </xdr:cNvSpPr>
      </xdr:nvSpPr>
      <xdr:spPr bwMode="auto">
        <a:xfrm>
          <a:off x="3857625" y="113919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0</xdr:colOff>
      <xdr:row>40</xdr:row>
      <xdr:rowOff>0</xdr:rowOff>
    </xdr:from>
    <xdr:ext cx="304800" cy="276225"/>
    <xdr:sp macro="" textlink="">
      <xdr:nvSpPr>
        <xdr:cNvPr id="116" name="AutoShape 4838" descr="UND">
          <a:extLst>
            <a:ext uri="{FF2B5EF4-FFF2-40B4-BE49-F238E27FC236}">
              <a16:creationId xmlns:a16="http://schemas.microsoft.com/office/drawing/2014/main" id="{00000000-0008-0000-0500-000074000000}"/>
            </a:ext>
          </a:extLst>
        </xdr:cNvPr>
        <xdr:cNvSpPr>
          <a:spLocks noChangeAspect="1" noChangeArrowheads="1"/>
        </xdr:cNvSpPr>
      </xdr:nvSpPr>
      <xdr:spPr bwMode="auto">
        <a:xfrm>
          <a:off x="3857625" y="122015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0</xdr:colOff>
      <xdr:row>46</xdr:row>
      <xdr:rowOff>0</xdr:rowOff>
    </xdr:from>
    <xdr:ext cx="304800" cy="276225"/>
    <xdr:sp macro="" textlink="">
      <xdr:nvSpPr>
        <xdr:cNvPr id="117" name="AutoShape 4906" descr="UND">
          <a:extLst>
            <a:ext uri="{FF2B5EF4-FFF2-40B4-BE49-F238E27FC236}">
              <a16:creationId xmlns:a16="http://schemas.microsoft.com/office/drawing/2014/main" id="{00000000-0008-0000-0500-000075000000}"/>
            </a:ext>
          </a:extLst>
        </xdr:cNvPr>
        <xdr:cNvSpPr>
          <a:spLocks noChangeAspect="1" noChangeArrowheads="1"/>
        </xdr:cNvSpPr>
      </xdr:nvSpPr>
      <xdr:spPr bwMode="auto">
        <a:xfrm>
          <a:off x="3857625" y="157638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0</xdr:colOff>
      <xdr:row>46</xdr:row>
      <xdr:rowOff>0</xdr:rowOff>
    </xdr:from>
    <xdr:ext cx="304800" cy="276225"/>
    <xdr:sp macro="" textlink="">
      <xdr:nvSpPr>
        <xdr:cNvPr id="118" name="AutoShape 4908" descr="UND">
          <a:extLst>
            <a:ext uri="{FF2B5EF4-FFF2-40B4-BE49-F238E27FC236}">
              <a16:creationId xmlns:a16="http://schemas.microsoft.com/office/drawing/2014/main" id="{00000000-0008-0000-0500-000076000000}"/>
            </a:ext>
          </a:extLst>
        </xdr:cNvPr>
        <xdr:cNvSpPr>
          <a:spLocks noChangeAspect="1" noChangeArrowheads="1"/>
        </xdr:cNvSpPr>
      </xdr:nvSpPr>
      <xdr:spPr bwMode="auto">
        <a:xfrm>
          <a:off x="3857625" y="157638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0</xdr:colOff>
      <xdr:row>46</xdr:row>
      <xdr:rowOff>0</xdr:rowOff>
    </xdr:from>
    <xdr:ext cx="304800" cy="276225"/>
    <xdr:sp macro="" textlink="">
      <xdr:nvSpPr>
        <xdr:cNvPr id="119" name="AutoShape 4912" descr="UND">
          <a:extLst>
            <a:ext uri="{FF2B5EF4-FFF2-40B4-BE49-F238E27FC236}">
              <a16:creationId xmlns:a16="http://schemas.microsoft.com/office/drawing/2014/main" id="{00000000-0008-0000-0500-000077000000}"/>
            </a:ext>
          </a:extLst>
        </xdr:cNvPr>
        <xdr:cNvSpPr>
          <a:spLocks noChangeAspect="1" noChangeArrowheads="1"/>
        </xdr:cNvSpPr>
      </xdr:nvSpPr>
      <xdr:spPr bwMode="auto">
        <a:xfrm>
          <a:off x="3857625" y="157638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0</xdr:colOff>
      <xdr:row>67</xdr:row>
      <xdr:rowOff>0</xdr:rowOff>
    </xdr:from>
    <xdr:ext cx="304800" cy="276225"/>
    <xdr:sp macro="" textlink="">
      <xdr:nvSpPr>
        <xdr:cNvPr id="120" name="AutoShape 4920" descr="UND">
          <a:extLst>
            <a:ext uri="{FF2B5EF4-FFF2-40B4-BE49-F238E27FC236}">
              <a16:creationId xmlns:a16="http://schemas.microsoft.com/office/drawing/2014/main" id="{00000000-0008-0000-0500-000078000000}"/>
            </a:ext>
          </a:extLst>
        </xdr:cNvPr>
        <xdr:cNvSpPr>
          <a:spLocks noChangeAspect="1" noChangeArrowheads="1"/>
        </xdr:cNvSpPr>
      </xdr:nvSpPr>
      <xdr:spPr bwMode="auto">
        <a:xfrm>
          <a:off x="3857625" y="13335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0</xdr:colOff>
      <xdr:row>36</xdr:row>
      <xdr:rowOff>0</xdr:rowOff>
    </xdr:from>
    <xdr:ext cx="304800" cy="276225"/>
    <xdr:sp macro="" textlink="">
      <xdr:nvSpPr>
        <xdr:cNvPr id="122" name="AutoShape 4954" descr="UND">
          <a:extLst>
            <a:ext uri="{FF2B5EF4-FFF2-40B4-BE49-F238E27FC236}">
              <a16:creationId xmlns:a16="http://schemas.microsoft.com/office/drawing/2014/main" id="{00000000-0008-0000-0500-00007A000000}"/>
            </a:ext>
          </a:extLst>
        </xdr:cNvPr>
        <xdr:cNvSpPr>
          <a:spLocks noChangeAspect="1" noChangeArrowheads="1"/>
        </xdr:cNvSpPr>
      </xdr:nvSpPr>
      <xdr:spPr bwMode="auto">
        <a:xfrm>
          <a:off x="3857625" y="120396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0</xdr:colOff>
      <xdr:row>36</xdr:row>
      <xdr:rowOff>0</xdr:rowOff>
    </xdr:from>
    <xdr:ext cx="304800" cy="276225"/>
    <xdr:sp macro="" textlink="">
      <xdr:nvSpPr>
        <xdr:cNvPr id="123" name="AutoShape 4956" descr="UND">
          <a:extLst>
            <a:ext uri="{FF2B5EF4-FFF2-40B4-BE49-F238E27FC236}">
              <a16:creationId xmlns:a16="http://schemas.microsoft.com/office/drawing/2014/main" id="{00000000-0008-0000-0500-00007B000000}"/>
            </a:ext>
          </a:extLst>
        </xdr:cNvPr>
        <xdr:cNvSpPr>
          <a:spLocks noChangeAspect="1" noChangeArrowheads="1"/>
        </xdr:cNvSpPr>
      </xdr:nvSpPr>
      <xdr:spPr bwMode="auto">
        <a:xfrm>
          <a:off x="3857625" y="120396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0</xdr:colOff>
      <xdr:row>36</xdr:row>
      <xdr:rowOff>0</xdr:rowOff>
    </xdr:from>
    <xdr:ext cx="304800" cy="276225"/>
    <xdr:sp macro="" textlink="">
      <xdr:nvSpPr>
        <xdr:cNvPr id="124" name="AutoShape 4958" descr="UND">
          <a:extLst>
            <a:ext uri="{FF2B5EF4-FFF2-40B4-BE49-F238E27FC236}">
              <a16:creationId xmlns:a16="http://schemas.microsoft.com/office/drawing/2014/main" id="{00000000-0008-0000-0500-00007C000000}"/>
            </a:ext>
          </a:extLst>
        </xdr:cNvPr>
        <xdr:cNvSpPr>
          <a:spLocks noChangeAspect="1" noChangeArrowheads="1"/>
        </xdr:cNvSpPr>
      </xdr:nvSpPr>
      <xdr:spPr bwMode="auto">
        <a:xfrm>
          <a:off x="3857625" y="120396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0</xdr:colOff>
      <xdr:row>35</xdr:row>
      <xdr:rowOff>0</xdr:rowOff>
    </xdr:from>
    <xdr:ext cx="304800" cy="276225"/>
    <xdr:sp macro="" textlink="">
      <xdr:nvSpPr>
        <xdr:cNvPr id="125" name="AutoShape 1455" descr="UND">
          <a:extLst>
            <a:ext uri="{FF2B5EF4-FFF2-40B4-BE49-F238E27FC236}">
              <a16:creationId xmlns:a16="http://schemas.microsoft.com/office/drawing/2014/main" id="{00000000-0008-0000-0500-00007D000000}"/>
            </a:ext>
          </a:extLst>
        </xdr:cNvPr>
        <xdr:cNvSpPr>
          <a:spLocks noChangeAspect="1" noChangeArrowheads="1"/>
        </xdr:cNvSpPr>
      </xdr:nvSpPr>
      <xdr:spPr bwMode="auto">
        <a:xfrm>
          <a:off x="3857625" y="147923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0</xdr:colOff>
      <xdr:row>29</xdr:row>
      <xdr:rowOff>0</xdr:rowOff>
    </xdr:from>
    <xdr:ext cx="304800" cy="276225"/>
    <xdr:sp macro="" textlink="">
      <xdr:nvSpPr>
        <xdr:cNvPr id="126" name="AutoShape 4760" descr="UND">
          <a:extLst>
            <a:ext uri="{FF2B5EF4-FFF2-40B4-BE49-F238E27FC236}">
              <a16:creationId xmlns:a16="http://schemas.microsoft.com/office/drawing/2014/main" id="{00000000-0008-0000-0500-00007E000000}"/>
            </a:ext>
          </a:extLst>
        </xdr:cNvPr>
        <xdr:cNvSpPr>
          <a:spLocks noChangeAspect="1" noChangeArrowheads="1"/>
        </xdr:cNvSpPr>
      </xdr:nvSpPr>
      <xdr:spPr bwMode="auto">
        <a:xfrm>
          <a:off x="3857625" y="113919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0</xdr:colOff>
      <xdr:row>29</xdr:row>
      <xdr:rowOff>0</xdr:rowOff>
    </xdr:from>
    <xdr:ext cx="304800" cy="276225"/>
    <xdr:sp macro="" textlink="">
      <xdr:nvSpPr>
        <xdr:cNvPr id="127" name="AutoShape 4762" descr="UND">
          <a:extLst>
            <a:ext uri="{FF2B5EF4-FFF2-40B4-BE49-F238E27FC236}">
              <a16:creationId xmlns:a16="http://schemas.microsoft.com/office/drawing/2014/main" id="{00000000-0008-0000-0500-00007F000000}"/>
            </a:ext>
          </a:extLst>
        </xdr:cNvPr>
        <xdr:cNvSpPr>
          <a:spLocks noChangeAspect="1" noChangeArrowheads="1"/>
        </xdr:cNvSpPr>
      </xdr:nvSpPr>
      <xdr:spPr bwMode="auto">
        <a:xfrm>
          <a:off x="3857625" y="113919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0</xdr:colOff>
      <xdr:row>29</xdr:row>
      <xdr:rowOff>0</xdr:rowOff>
    </xdr:from>
    <xdr:ext cx="304800" cy="276225"/>
    <xdr:sp macro="" textlink="">
      <xdr:nvSpPr>
        <xdr:cNvPr id="128" name="AutoShape 4770" descr="UND">
          <a:extLst>
            <a:ext uri="{FF2B5EF4-FFF2-40B4-BE49-F238E27FC236}">
              <a16:creationId xmlns:a16="http://schemas.microsoft.com/office/drawing/2014/main" id="{00000000-0008-0000-0500-000080000000}"/>
            </a:ext>
          </a:extLst>
        </xdr:cNvPr>
        <xdr:cNvSpPr>
          <a:spLocks noChangeAspect="1" noChangeArrowheads="1"/>
        </xdr:cNvSpPr>
      </xdr:nvSpPr>
      <xdr:spPr bwMode="auto">
        <a:xfrm>
          <a:off x="3857625" y="113919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0</xdr:colOff>
      <xdr:row>40</xdr:row>
      <xdr:rowOff>0</xdr:rowOff>
    </xdr:from>
    <xdr:ext cx="304800" cy="276225"/>
    <xdr:sp macro="" textlink="">
      <xdr:nvSpPr>
        <xdr:cNvPr id="129" name="AutoShape 4838" descr="UND">
          <a:extLst>
            <a:ext uri="{FF2B5EF4-FFF2-40B4-BE49-F238E27FC236}">
              <a16:creationId xmlns:a16="http://schemas.microsoft.com/office/drawing/2014/main" id="{00000000-0008-0000-0500-000081000000}"/>
            </a:ext>
          </a:extLst>
        </xdr:cNvPr>
        <xdr:cNvSpPr>
          <a:spLocks noChangeAspect="1" noChangeArrowheads="1"/>
        </xdr:cNvSpPr>
      </xdr:nvSpPr>
      <xdr:spPr bwMode="auto">
        <a:xfrm>
          <a:off x="3857625" y="122015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0</xdr:colOff>
      <xdr:row>46</xdr:row>
      <xdr:rowOff>0</xdr:rowOff>
    </xdr:from>
    <xdr:ext cx="304800" cy="276225"/>
    <xdr:sp macro="" textlink="">
      <xdr:nvSpPr>
        <xdr:cNvPr id="130" name="AutoShape 4906" descr="UND">
          <a:extLst>
            <a:ext uri="{FF2B5EF4-FFF2-40B4-BE49-F238E27FC236}">
              <a16:creationId xmlns:a16="http://schemas.microsoft.com/office/drawing/2014/main" id="{00000000-0008-0000-0500-000082000000}"/>
            </a:ext>
          </a:extLst>
        </xdr:cNvPr>
        <xdr:cNvSpPr>
          <a:spLocks noChangeAspect="1" noChangeArrowheads="1"/>
        </xdr:cNvSpPr>
      </xdr:nvSpPr>
      <xdr:spPr bwMode="auto">
        <a:xfrm>
          <a:off x="3857625" y="157638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0</xdr:colOff>
      <xdr:row>46</xdr:row>
      <xdr:rowOff>0</xdr:rowOff>
    </xdr:from>
    <xdr:ext cx="304800" cy="276225"/>
    <xdr:sp macro="" textlink="">
      <xdr:nvSpPr>
        <xdr:cNvPr id="131" name="AutoShape 4908" descr="UND">
          <a:extLst>
            <a:ext uri="{FF2B5EF4-FFF2-40B4-BE49-F238E27FC236}">
              <a16:creationId xmlns:a16="http://schemas.microsoft.com/office/drawing/2014/main" id="{00000000-0008-0000-0500-000083000000}"/>
            </a:ext>
          </a:extLst>
        </xdr:cNvPr>
        <xdr:cNvSpPr>
          <a:spLocks noChangeAspect="1" noChangeArrowheads="1"/>
        </xdr:cNvSpPr>
      </xdr:nvSpPr>
      <xdr:spPr bwMode="auto">
        <a:xfrm>
          <a:off x="3857625" y="157638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0</xdr:colOff>
      <xdr:row>46</xdr:row>
      <xdr:rowOff>0</xdr:rowOff>
    </xdr:from>
    <xdr:ext cx="304800" cy="276225"/>
    <xdr:sp macro="" textlink="">
      <xdr:nvSpPr>
        <xdr:cNvPr id="132" name="AutoShape 4912" descr="UND">
          <a:extLst>
            <a:ext uri="{FF2B5EF4-FFF2-40B4-BE49-F238E27FC236}">
              <a16:creationId xmlns:a16="http://schemas.microsoft.com/office/drawing/2014/main" id="{00000000-0008-0000-0500-000084000000}"/>
            </a:ext>
          </a:extLst>
        </xdr:cNvPr>
        <xdr:cNvSpPr>
          <a:spLocks noChangeAspect="1" noChangeArrowheads="1"/>
        </xdr:cNvSpPr>
      </xdr:nvSpPr>
      <xdr:spPr bwMode="auto">
        <a:xfrm>
          <a:off x="3857625" y="157638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0</xdr:colOff>
      <xdr:row>67</xdr:row>
      <xdr:rowOff>0</xdr:rowOff>
    </xdr:from>
    <xdr:ext cx="304800" cy="276225"/>
    <xdr:sp macro="" textlink="">
      <xdr:nvSpPr>
        <xdr:cNvPr id="133" name="AutoShape 4920" descr="UND">
          <a:extLst>
            <a:ext uri="{FF2B5EF4-FFF2-40B4-BE49-F238E27FC236}">
              <a16:creationId xmlns:a16="http://schemas.microsoft.com/office/drawing/2014/main" id="{00000000-0008-0000-0500-000085000000}"/>
            </a:ext>
          </a:extLst>
        </xdr:cNvPr>
        <xdr:cNvSpPr>
          <a:spLocks noChangeAspect="1" noChangeArrowheads="1"/>
        </xdr:cNvSpPr>
      </xdr:nvSpPr>
      <xdr:spPr bwMode="auto">
        <a:xfrm>
          <a:off x="3857625" y="13335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0</xdr:colOff>
      <xdr:row>36</xdr:row>
      <xdr:rowOff>0</xdr:rowOff>
    </xdr:from>
    <xdr:ext cx="304800" cy="276225"/>
    <xdr:sp macro="" textlink="">
      <xdr:nvSpPr>
        <xdr:cNvPr id="135" name="AutoShape 4954" descr="UND">
          <a:extLst>
            <a:ext uri="{FF2B5EF4-FFF2-40B4-BE49-F238E27FC236}">
              <a16:creationId xmlns:a16="http://schemas.microsoft.com/office/drawing/2014/main" id="{00000000-0008-0000-0500-000087000000}"/>
            </a:ext>
          </a:extLst>
        </xdr:cNvPr>
        <xdr:cNvSpPr>
          <a:spLocks noChangeAspect="1" noChangeArrowheads="1"/>
        </xdr:cNvSpPr>
      </xdr:nvSpPr>
      <xdr:spPr bwMode="auto">
        <a:xfrm>
          <a:off x="3857625" y="120396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0</xdr:colOff>
      <xdr:row>36</xdr:row>
      <xdr:rowOff>0</xdr:rowOff>
    </xdr:from>
    <xdr:ext cx="304800" cy="276225"/>
    <xdr:sp macro="" textlink="">
      <xdr:nvSpPr>
        <xdr:cNvPr id="136" name="AutoShape 4956" descr="UND">
          <a:extLst>
            <a:ext uri="{FF2B5EF4-FFF2-40B4-BE49-F238E27FC236}">
              <a16:creationId xmlns:a16="http://schemas.microsoft.com/office/drawing/2014/main" id="{00000000-0008-0000-0500-000088000000}"/>
            </a:ext>
          </a:extLst>
        </xdr:cNvPr>
        <xdr:cNvSpPr>
          <a:spLocks noChangeAspect="1" noChangeArrowheads="1"/>
        </xdr:cNvSpPr>
      </xdr:nvSpPr>
      <xdr:spPr bwMode="auto">
        <a:xfrm>
          <a:off x="3857625" y="120396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0</xdr:colOff>
      <xdr:row>36</xdr:row>
      <xdr:rowOff>0</xdr:rowOff>
    </xdr:from>
    <xdr:ext cx="304800" cy="276225"/>
    <xdr:sp macro="" textlink="">
      <xdr:nvSpPr>
        <xdr:cNvPr id="137" name="AutoShape 4958" descr="UND">
          <a:extLst>
            <a:ext uri="{FF2B5EF4-FFF2-40B4-BE49-F238E27FC236}">
              <a16:creationId xmlns:a16="http://schemas.microsoft.com/office/drawing/2014/main" id="{00000000-0008-0000-0500-000089000000}"/>
            </a:ext>
          </a:extLst>
        </xdr:cNvPr>
        <xdr:cNvSpPr>
          <a:spLocks noChangeAspect="1" noChangeArrowheads="1"/>
        </xdr:cNvSpPr>
      </xdr:nvSpPr>
      <xdr:spPr bwMode="auto">
        <a:xfrm>
          <a:off x="3857625" y="120396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26</xdr:col>
      <xdr:colOff>0</xdr:colOff>
      <xdr:row>95</xdr:row>
      <xdr:rowOff>0</xdr:rowOff>
    </xdr:from>
    <xdr:ext cx="304800" cy="276225"/>
    <xdr:sp macro="" textlink="">
      <xdr:nvSpPr>
        <xdr:cNvPr id="139" name="AutoShape 4561" descr="UND">
          <a:extLst>
            <a:ext uri="{FF2B5EF4-FFF2-40B4-BE49-F238E27FC236}">
              <a16:creationId xmlns:a16="http://schemas.microsoft.com/office/drawing/2014/main" id="{00000000-0008-0000-0500-00008B000000}"/>
            </a:ext>
          </a:extLst>
        </xdr:cNvPr>
        <xdr:cNvSpPr>
          <a:spLocks noChangeAspect="1" noChangeArrowheads="1"/>
        </xdr:cNvSpPr>
      </xdr:nvSpPr>
      <xdr:spPr bwMode="auto">
        <a:xfrm>
          <a:off x="1028700" y="11029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26</xdr:col>
      <xdr:colOff>0</xdr:colOff>
      <xdr:row>90</xdr:row>
      <xdr:rowOff>0</xdr:rowOff>
    </xdr:from>
    <xdr:ext cx="304800" cy="276225"/>
    <xdr:sp macro="" textlink="">
      <xdr:nvSpPr>
        <xdr:cNvPr id="140" name="AutoShape 4760" descr="UND">
          <a:extLst>
            <a:ext uri="{FF2B5EF4-FFF2-40B4-BE49-F238E27FC236}">
              <a16:creationId xmlns:a16="http://schemas.microsoft.com/office/drawing/2014/main" id="{00000000-0008-0000-0500-00008C000000}"/>
            </a:ext>
          </a:extLst>
        </xdr:cNvPr>
        <xdr:cNvSpPr>
          <a:spLocks noChangeAspect="1" noChangeArrowheads="1"/>
        </xdr:cNvSpPr>
      </xdr:nvSpPr>
      <xdr:spPr bwMode="auto">
        <a:xfrm>
          <a:off x="1028700"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26</xdr:col>
      <xdr:colOff>0</xdr:colOff>
      <xdr:row>90</xdr:row>
      <xdr:rowOff>0</xdr:rowOff>
    </xdr:from>
    <xdr:ext cx="304800" cy="276225"/>
    <xdr:sp macro="" textlink="">
      <xdr:nvSpPr>
        <xdr:cNvPr id="141" name="AutoShape 4762" descr="UND">
          <a:extLst>
            <a:ext uri="{FF2B5EF4-FFF2-40B4-BE49-F238E27FC236}">
              <a16:creationId xmlns:a16="http://schemas.microsoft.com/office/drawing/2014/main" id="{00000000-0008-0000-0500-00008D000000}"/>
            </a:ext>
          </a:extLst>
        </xdr:cNvPr>
        <xdr:cNvSpPr>
          <a:spLocks noChangeAspect="1" noChangeArrowheads="1"/>
        </xdr:cNvSpPr>
      </xdr:nvSpPr>
      <xdr:spPr bwMode="auto">
        <a:xfrm>
          <a:off x="1028700"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26</xdr:col>
      <xdr:colOff>0</xdr:colOff>
      <xdr:row>90</xdr:row>
      <xdr:rowOff>0</xdr:rowOff>
    </xdr:from>
    <xdr:ext cx="304800" cy="276225"/>
    <xdr:sp macro="" textlink="">
      <xdr:nvSpPr>
        <xdr:cNvPr id="142" name="AutoShape 4770" descr="UND">
          <a:extLst>
            <a:ext uri="{FF2B5EF4-FFF2-40B4-BE49-F238E27FC236}">
              <a16:creationId xmlns:a16="http://schemas.microsoft.com/office/drawing/2014/main" id="{00000000-0008-0000-0500-00008E000000}"/>
            </a:ext>
          </a:extLst>
        </xdr:cNvPr>
        <xdr:cNvSpPr>
          <a:spLocks noChangeAspect="1" noChangeArrowheads="1"/>
        </xdr:cNvSpPr>
      </xdr:nvSpPr>
      <xdr:spPr bwMode="auto">
        <a:xfrm>
          <a:off x="1028700"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26</xdr:col>
      <xdr:colOff>0</xdr:colOff>
      <xdr:row>62</xdr:row>
      <xdr:rowOff>0</xdr:rowOff>
    </xdr:from>
    <xdr:ext cx="304800" cy="276225"/>
    <xdr:sp macro="" textlink="">
      <xdr:nvSpPr>
        <xdr:cNvPr id="147" name="AutoShape 4920" descr="UND">
          <a:extLst>
            <a:ext uri="{FF2B5EF4-FFF2-40B4-BE49-F238E27FC236}">
              <a16:creationId xmlns:a16="http://schemas.microsoft.com/office/drawing/2014/main" id="{00000000-0008-0000-0500-000093000000}"/>
            </a:ext>
          </a:extLst>
        </xdr:cNvPr>
        <xdr:cNvSpPr>
          <a:spLocks noChangeAspect="1" noChangeArrowheads="1"/>
        </xdr:cNvSpPr>
      </xdr:nvSpPr>
      <xdr:spPr bwMode="auto">
        <a:xfrm>
          <a:off x="1028700" y="4229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26</xdr:col>
      <xdr:colOff>0</xdr:colOff>
      <xdr:row>111</xdr:row>
      <xdr:rowOff>0</xdr:rowOff>
    </xdr:from>
    <xdr:ext cx="304800" cy="276225"/>
    <xdr:sp macro="" textlink="">
      <xdr:nvSpPr>
        <xdr:cNvPr id="148" name="AutoShape 4948" descr="UND">
          <a:extLst>
            <a:ext uri="{FF2B5EF4-FFF2-40B4-BE49-F238E27FC236}">
              <a16:creationId xmlns:a16="http://schemas.microsoft.com/office/drawing/2014/main" id="{00000000-0008-0000-0500-000094000000}"/>
            </a:ext>
          </a:extLst>
        </xdr:cNvPr>
        <xdr:cNvSpPr>
          <a:spLocks noChangeAspect="1" noChangeArrowheads="1"/>
        </xdr:cNvSpPr>
      </xdr:nvSpPr>
      <xdr:spPr bwMode="auto">
        <a:xfrm>
          <a:off x="1028700" y="2124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26</xdr:col>
      <xdr:colOff>0</xdr:colOff>
      <xdr:row>76</xdr:row>
      <xdr:rowOff>152400</xdr:rowOff>
    </xdr:from>
    <xdr:ext cx="304800" cy="276225"/>
    <xdr:sp macro="" textlink="">
      <xdr:nvSpPr>
        <xdr:cNvPr id="152" name="AutoShape 1455" descr="UND">
          <a:extLst>
            <a:ext uri="{FF2B5EF4-FFF2-40B4-BE49-F238E27FC236}">
              <a16:creationId xmlns:a16="http://schemas.microsoft.com/office/drawing/2014/main" id="{00000000-0008-0000-0500-000098000000}"/>
            </a:ext>
          </a:extLst>
        </xdr:cNvPr>
        <xdr:cNvSpPr>
          <a:spLocks noChangeAspect="1" noChangeArrowheads="1"/>
        </xdr:cNvSpPr>
      </xdr:nvSpPr>
      <xdr:spPr bwMode="auto">
        <a:xfrm>
          <a:off x="12858750" y="94011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26</xdr:col>
      <xdr:colOff>0</xdr:colOff>
      <xdr:row>95</xdr:row>
      <xdr:rowOff>0</xdr:rowOff>
    </xdr:from>
    <xdr:ext cx="304800" cy="276225"/>
    <xdr:sp macro="" textlink="">
      <xdr:nvSpPr>
        <xdr:cNvPr id="153" name="AutoShape 4561" descr="UND">
          <a:extLst>
            <a:ext uri="{FF2B5EF4-FFF2-40B4-BE49-F238E27FC236}">
              <a16:creationId xmlns:a16="http://schemas.microsoft.com/office/drawing/2014/main" id="{00000000-0008-0000-0500-000099000000}"/>
            </a:ext>
          </a:extLst>
        </xdr:cNvPr>
        <xdr:cNvSpPr>
          <a:spLocks noChangeAspect="1" noChangeArrowheads="1"/>
        </xdr:cNvSpPr>
      </xdr:nvSpPr>
      <xdr:spPr bwMode="auto">
        <a:xfrm>
          <a:off x="1028700" y="11029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26</xdr:col>
      <xdr:colOff>0</xdr:colOff>
      <xdr:row>90</xdr:row>
      <xdr:rowOff>0</xdr:rowOff>
    </xdr:from>
    <xdr:ext cx="304800" cy="276225"/>
    <xdr:sp macro="" textlink="">
      <xdr:nvSpPr>
        <xdr:cNvPr id="154" name="AutoShape 4760" descr="UND">
          <a:extLst>
            <a:ext uri="{FF2B5EF4-FFF2-40B4-BE49-F238E27FC236}">
              <a16:creationId xmlns:a16="http://schemas.microsoft.com/office/drawing/2014/main" id="{00000000-0008-0000-0500-00009A000000}"/>
            </a:ext>
          </a:extLst>
        </xdr:cNvPr>
        <xdr:cNvSpPr>
          <a:spLocks noChangeAspect="1" noChangeArrowheads="1"/>
        </xdr:cNvSpPr>
      </xdr:nvSpPr>
      <xdr:spPr bwMode="auto">
        <a:xfrm>
          <a:off x="1028700"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26</xdr:col>
      <xdr:colOff>0</xdr:colOff>
      <xdr:row>90</xdr:row>
      <xdr:rowOff>0</xdr:rowOff>
    </xdr:from>
    <xdr:ext cx="304800" cy="276225"/>
    <xdr:sp macro="" textlink="">
      <xdr:nvSpPr>
        <xdr:cNvPr id="155" name="AutoShape 4762" descr="UND">
          <a:extLst>
            <a:ext uri="{FF2B5EF4-FFF2-40B4-BE49-F238E27FC236}">
              <a16:creationId xmlns:a16="http://schemas.microsoft.com/office/drawing/2014/main" id="{00000000-0008-0000-0500-00009B000000}"/>
            </a:ext>
          </a:extLst>
        </xdr:cNvPr>
        <xdr:cNvSpPr>
          <a:spLocks noChangeAspect="1" noChangeArrowheads="1"/>
        </xdr:cNvSpPr>
      </xdr:nvSpPr>
      <xdr:spPr bwMode="auto">
        <a:xfrm>
          <a:off x="1028700"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26</xdr:col>
      <xdr:colOff>0</xdr:colOff>
      <xdr:row>90</xdr:row>
      <xdr:rowOff>0</xdr:rowOff>
    </xdr:from>
    <xdr:ext cx="304800" cy="276225"/>
    <xdr:sp macro="" textlink="">
      <xdr:nvSpPr>
        <xdr:cNvPr id="156" name="AutoShape 4770" descr="UND">
          <a:extLst>
            <a:ext uri="{FF2B5EF4-FFF2-40B4-BE49-F238E27FC236}">
              <a16:creationId xmlns:a16="http://schemas.microsoft.com/office/drawing/2014/main" id="{00000000-0008-0000-0500-00009C000000}"/>
            </a:ext>
          </a:extLst>
        </xdr:cNvPr>
        <xdr:cNvSpPr>
          <a:spLocks noChangeAspect="1" noChangeArrowheads="1"/>
        </xdr:cNvSpPr>
      </xdr:nvSpPr>
      <xdr:spPr bwMode="auto">
        <a:xfrm>
          <a:off x="1028700"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26</xdr:col>
      <xdr:colOff>0</xdr:colOff>
      <xdr:row>62</xdr:row>
      <xdr:rowOff>0</xdr:rowOff>
    </xdr:from>
    <xdr:ext cx="304800" cy="276225"/>
    <xdr:sp macro="" textlink="">
      <xdr:nvSpPr>
        <xdr:cNvPr id="161" name="AutoShape 4920" descr="UND">
          <a:extLst>
            <a:ext uri="{FF2B5EF4-FFF2-40B4-BE49-F238E27FC236}">
              <a16:creationId xmlns:a16="http://schemas.microsoft.com/office/drawing/2014/main" id="{00000000-0008-0000-0500-0000A1000000}"/>
            </a:ext>
          </a:extLst>
        </xdr:cNvPr>
        <xdr:cNvSpPr>
          <a:spLocks noChangeAspect="1" noChangeArrowheads="1"/>
        </xdr:cNvSpPr>
      </xdr:nvSpPr>
      <xdr:spPr bwMode="auto">
        <a:xfrm>
          <a:off x="1028700" y="4229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26</xdr:col>
      <xdr:colOff>0</xdr:colOff>
      <xdr:row>111</xdr:row>
      <xdr:rowOff>0</xdr:rowOff>
    </xdr:from>
    <xdr:ext cx="304800" cy="276225"/>
    <xdr:sp macro="" textlink="">
      <xdr:nvSpPr>
        <xdr:cNvPr id="162" name="AutoShape 4948" descr="UND">
          <a:extLst>
            <a:ext uri="{FF2B5EF4-FFF2-40B4-BE49-F238E27FC236}">
              <a16:creationId xmlns:a16="http://schemas.microsoft.com/office/drawing/2014/main" id="{00000000-0008-0000-0500-0000A2000000}"/>
            </a:ext>
          </a:extLst>
        </xdr:cNvPr>
        <xdr:cNvSpPr>
          <a:spLocks noChangeAspect="1" noChangeArrowheads="1"/>
        </xdr:cNvSpPr>
      </xdr:nvSpPr>
      <xdr:spPr bwMode="auto">
        <a:xfrm>
          <a:off x="1028700" y="2124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26</xdr:col>
      <xdr:colOff>0</xdr:colOff>
      <xdr:row>65</xdr:row>
      <xdr:rowOff>0</xdr:rowOff>
    </xdr:from>
    <xdr:to>
      <xdr:col>26</xdr:col>
      <xdr:colOff>304800</xdr:colOff>
      <xdr:row>66</xdr:row>
      <xdr:rowOff>114300</xdr:rowOff>
    </xdr:to>
    <xdr:sp macro="" textlink="">
      <xdr:nvSpPr>
        <xdr:cNvPr id="166" name="AutoShape 4561" descr="UND">
          <a:extLst>
            <a:ext uri="{FF2B5EF4-FFF2-40B4-BE49-F238E27FC236}">
              <a16:creationId xmlns:a16="http://schemas.microsoft.com/office/drawing/2014/main" id="{6FC1842A-792C-45FF-BFAE-AF62FBDB6246}"/>
            </a:ext>
          </a:extLst>
        </xdr:cNvPr>
        <xdr:cNvSpPr>
          <a:spLocks noChangeAspect="1" noChangeArrowheads="1"/>
        </xdr:cNvSpPr>
      </xdr:nvSpPr>
      <xdr:spPr bwMode="auto">
        <a:xfrm>
          <a:off x="504825" y="15278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60</xdr:row>
      <xdr:rowOff>0</xdr:rowOff>
    </xdr:from>
    <xdr:to>
      <xdr:col>26</xdr:col>
      <xdr:colOff>304800</xdr:colOff>
      <xdr:row>61</xdr:row>
      <xdr:rowOff>114300</xdr:rowOff>
    </xdr:to>
    <xdr:sp macro="" textlink="">
      <xdr:nvSpPr>
        <xdr:cNvPr id="167" name="AutoShape 4906" descr="UND">
          <a:extLst>
            <a:ext uri="{FF2B5EF4-FFF2-40B4-BE49-F238E27FC236}">
              <a16:creationId xmlns:a16="http://schemas.microsoft.com/office/drawing/2014/main" id="{518FBDF7-4DC4-436F-8BDC-E85ADDF65172}"/>
            </a:ext>
          </a:extLst>
        </xdr:cNvPr>
        <xdr:cNvSpPr>
          <a:spLocks noChangeAspect="1" noChangeArrowheads="1"/>
        </xdr:cNvSpPr>
      </xdr:nvSpPr>
      <xdr:spPr bwMode="auto">
        <a:xfrm>
          <a:off x="504825" y="13335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60</xdr:row>
      <xdr:rowOff>0</xdr:rowOff>
    </xdr:from>
    <xdr:to>
      <xdr:col>26</xdr:col>
      <xdr:colOff>304800</xdr:colOff>
      <xdr:row>61</xdr:row>
      <xdr:rowOff>114300</xdr:rowOff>
    </xdr:to>
    <xdr:sp macro="" textlink="">
      <xdr:nvSpPr>
        <xdr:cNvPr id="168" name="AutoShape 4908" descr="UND">
          <a:extLst>
            <a:ext uri="{FF2B5EF4-FFF2-40B4-BE49-F238E27FC236}">
              <a16:creationId xmlns:a16="http://schemas.microsoft.com/office/drawing/2014/main" id="{A7429D77-368F-4F34-AE0B-7670126A59DC}"/>
            </a:ext>
          </a:extLst>
        </xdr:cNvPr>
        <xdr:cNvSpPr>
          <a:spLocks noChangeAspect="1" noChangeArrowheads="1"/>
        </xdr:cNvSpPr>
      </xdr:nvSpPr>
      <xdr:spPr bwMode="auto">
        <a:xfrm>
          <a:off x="504825" y="13335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60</xdr:row>
      <xdr:rowOff>0</xdr:rowOff>
    </xdr:from>
    <xdr:to>
      <xdr:col>26</xdr:col>
      <xdr:colOff>304800</xdr:colOff>
      <xdr:row>61</xdr:row>
      <xdr:rowOff>114300</xdr:rowOff>
    </xdr:to>
    <xdr:sp macro="" textlink="">
      <xdr:nvSpPr>
        <xdr:cNvPr id="169" name="AutoShape 4912" descr="UND">
          <a:extLst>
            <a:ext uri="{FF2B5EF4-FFF2-40B4-BE49-F238E27FC236}">
              <a16:creationId xmlns:a16="http://schemas.microsoft.com/office/drawing/2014/main" id="{1F2D5CB6-BA01-4780-B491-066A55EB2F1D}"/>
            </a:ext>
          </a:extLst>
        </xdr:cNvPr>
        <xdr:cNvSpPr>
          <a:spLocks noChangeAspect="1" noChangeArrowheads="1"/>
        </xdr:cNvSpPr>
      </xdr:nvSpPr>
      <xdr:spPr bwMode="auto">
        <a:xfrm>
          <a:off x="504825" y="13335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29</xdr:row>
      <xdr:rowOff>0</xdr:rowOff>
    </xdr:from>
    <xdr:to>
      <xdr:col>26</xdr:col>
      <xdr:colOff>304800</xdr:colOff>
      <xdr:row>30</xdr:row>
      <xdr:rowOff>114300</xdr:rowOff>
    </xdr:to>
    <xdr:sp macro="" textlink="">
      <xdr:nvSpPr>
        <xdr:cNvPr id="171" name="AutoShape 4954" descr="UND">
          <a:extLst>
            <a:ext uri="{FF2B5EF4-FFF2-40B4-BE49-F238E27FC236}">
              <a16:creationId xmlns:a16="http://schemas.microsoft.com/office/drawing/2014/main" id="{42747559-7A4C-402F-B917-C584EEE7452F}"/>
            </a:ext>
          </a:extLst>
        </xdr:cNvPr>
        <xdr:cNvSpPr>
          <a:spLocks noChangeAspect="1" noChangeArrowheads="1"/>
        </xdr:cNvSpPr>
      </xdr:nvSpPr>
      <xdr:spPr bwMode="auto">
        <a:xfrm>
          <a:off x="504825" y="113919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29</xdr:row>
      <xdr:rowOff>0</xdr:rowOff>
    </xdr:from>
    <xdr:to>
      <xdr:col>26</xdr:col>
      <xdr:colOff>304800</xdr:colOff>
      <xdr:row>30</xdr:row>
      <xdr:rowOff>114300</xdr:rowOff>
    </xdr:to>
    <xdr:sp macro="" textlink="">
      <xdr:nvSpPr>
        <xdr:cNvPr id="172" name="AutoShape 4956" descr="UND">
          <a:extLst>
            <a:ext uri="{FF2B5EF4-FFF2-40B4-BE49-F238E27FC236}">
              <a16:creationId xmlns:a16="http://schemas.microsoft.com/office/drawing/2014/main" id="{2138E7DA-31B2-48E5-A187-D689A6456B4A}"/>
            </a:ext>
          </a:extLst>
        </xdr:cNvPr>
        <xdr:cNvSpPr>
          <a:spLocks noChangeAspect="1" noChangeArrowheads="1"/>
        </xdr:cNvSpPr>
      </xdr:nvSpPr>
      <xdr:spPr bwMode="auto">
        <a:xfrm>
          <a:off x="504825" y="113919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29</xdr:row>
      <xdr:rowOff>0</xdr:rowOff>
    </xdr:from>
    <xdr:to>
      <xdr:col>26</xdr:col>
      <xdr:colOff>304800</xdr:colOff>
      <xdr:row>30</xdr:row>
      <xdr:rowOff>114300</xdr:rowOff>
    </xdr:to>
    <xdr:sp macro="" textlink="">
      <xdr:nvSpPr>
        <xdr:cNvPr id="173" name="AutoShape 4958" descr="UND">
          <a:extLst>
            <a:ext uri="{FF2B5EF4-FFF2-40B4-BE49-F238E27FC236}">
              <a16:creationId xmlns:a16="http://schemas.microsoft.com/office/drawing/2014/main" id="{B8963F78-A324-4D7E-A928-EBD0BE9E5486}"/>
            </a:ext>
          </a:extLst>
        </xdr:cNvPr>
        <xdr:cNvSpPr>
          <a:spLocks noChangeAspect="1" noChangeArrowheads="1"/>
        </xdr:cNvSpPr>
      </xdr:nvSpPr>
      <xdr:spPr bwMode="auto">
        <a:xfrm>
          <a:off x="504825" y="113919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60</xdr:row>
      <xdr:rowOff>0</xdr:rowOff>
    </xdr:from>
    <xdr:to>
      <xdr:col>26</xdr:col>
      <xdr:colOff>304800</xdr:colOff>
      <xdr:row>61</xdr:row>
      <xdr:rowOff>114300</xdr:rowOff>
    </xdr:to>
    <xdr:sp macro="" textlink="">
      <xdr:nvSpPr>
        <xdr:cNvPr id="175" name="AutoShape 4906" descr="UND">
          <a:extLst>
            <a:ext uri="{FF2B5EF4-FFF2-40B4-BE49-F238E27FC236}">
              <a16:creationId xmlns:a16="http://schemas.microsoft.com/office/drawing/2014/main" id="{BC74D905-FD52-4B9C-8ACB-946B75E79CE4}"/>
            </a:ext>
          </a:extLst>
        </xdr:cNvPr>
        <xdr:cNvSpPr>
          <a:spLocks noChangeAspect="1" noChangeArrowheads="1"/>
        </xdr:cNvSpPr>
      </xdr:nvSpPr>
      <xdr:spPr bwMode="auto">
        <a:xfrm>
          <a:off x="504825" y="13335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60</xdr:row>
      <xdr:rowOff>0</xdr:rowOff>
    </xdr:from>
    <xdr:to>
      <xdr:col>26</xdr:col>
      <xdr:colOff>304800</xdr:colOff>
      <xdr:row>61</xdr:row>
      <xdr:rowOff>114300</xdr:rowOff>
    </xdr:to>
    <xdr:sp macro="" textlink="">
      <xdr:nvSpPr>
        <xdr:cNvPr id="176" name="AutoShape 4908" descr="UND">
          <a:extLst>
            <a:ext uri="{FF2B5EF4-FFF2-40B4-BE49-F238E27FC236}">
              <a16:creationId xmlns:a16="http://schemas.microsoft.com/office/drawing/2014/main" id="{25407106-E1A5-4DFF-92E1-6A05136B96E3}"/>
            </a:ext>
          </a:extLst>
        </xdr:cNvPr>
        <xdr:cNvSpPr>
          <a:spLocks noChangeAspect="1" noChangeArrowheads="1"/>
        </xdr:cNvSpPr>
      </xdr:nvSpPr>
      <xdr:spPr bwMode="auto">
        <a:xfrm>
          <a:off x="504825" y="13335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60</xdr:row>
      <xdr:rowOff>0</xdr:rowOff>
    </xdr:from>
    <xdr:to>
      <xdr:col>26</xdr:col>
      <xdr:colOff>304800</xdr:colOff>
      <xdr:row>61</xdr:row>
      <xdr:rowOff>114300</xdr:rowOff>
    </xdr:to>
    <xdr:sp macro="" textlink="">
      <xdr:nvSpPr>
        <xdr:cNvPr id="177" name="AutoShape 4912" descr="UND">
          <a:extLst>
            <a:ext uri="{FF2B5EF4-FFF2-40B4-BE49-F238E27FC236}">
              <a16:creationId xmlns:a16="http://schemas.microsoft.com/office/drawing/2014/main" id="{5BF89F3B-FDC3-4622-939F-51DC71116D10}"/>
            </a:ext>
          </a:extLst>
        </xdr:cNvPr>
        <xdr:cNvSpPr>
          <a:spLocks noChangeAspect="1" noChangeArrowheads="1"/>
        </xdr:cNvSpPr>
      </xdr:nvSpPr>
      <xdr:spPr bwMode="auto">
        <a:xfrm>
          <a:off x="504825" y="13335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29</xdr:row>
      <xdr:rowOff>0</xdr:rowOff>
    </xdr:from>
    <xdr:to>
      <xdr:col>26</xdr:col>
      <xdr:colOff>304800</xdr:colOff>
      <xdr:row>30</xdr:row>
      <xdr:rowOff>114300</xdr:rowOff>
    </xdr:to>
    <xdr:sp macro="" textlink="">
      <xdr:nvSpPr>
        <xdr:cNvPr id="179" name="AutoShape 4954" descr="UND">
          <a:extLst>
            <a:ext uri="{FF2B5EF4-FFF2-40B4-BE49-F238E27FC236}">
              <a16:creationId xmlns:a16="http://schemas.microsoft.com/office/drawing/2014/main" id="{F77EEA1A-94B8-48B5-93EF-AE5A1D0DF745}"/>
            </a:ext>
          </a:extLst>
        </xdr:cNvPr>
        <xdr:cNvSpPr>
          <a:spLocks noChangeAspect="1" noChangeArrowheads="1"/>
        </xdr:cNvSpPr>
      </xdr:nvSpPr>
      <xdr:spPr bwMode="auto">
        <a:xfrm>
          <a:off x="504825" y="113919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29</xdr:row>
      <xdr:rowOff>0</xdr:rowOff>
    </xdr:from>
    <xdr:to>
      <xdr:col>26</xdr:col>
      <xdr:colOff>304800</xdr:colOff>
      <xdr:row>30</xdr:row>
      <xdr:rowOff>114300</xdr:rowOff>
    </xdr:to>
    <xdr:sp macro="" textlink="">
      <xdr:nvSpPr>
        <xdr:cNvPr id="180" name="AutoShape 4956" descr="UND">
          <a:extLst>
            <a:ext uri="{FF2B5EF4-FFF2-40B4-BE49-F238E27FC236}">
              <a16:creationId xmlns:a16="http://schemas.microsoft.com/office/drawing/2014/main" id="{39ABA488-4A30-451A-B8A5-CAA706728721}"/>
            </a:ext>
          </a:extLst>
        </xdr:cNvPr>
        <xdr:cNvSpPr>
          <a:spLocks noChangeAspect="1" noChangeArrowheads="1"/>
        </xdr:cNvSpPr>
      </xdr:nvSpPr>
      <xdr:spPr bwMode="auto">
        <a:xfrm>
          <a:off x="504825" y="113919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29</xdr:row>
      <xdr:rowOff>0</xdr:rowOff>
    </xdr:from>
    <xdr:to>
      <xdr:col>26</xdr:col>
      <xdr:colOff>304800</xdr:colOff>
      <xdr:row>30</xdr:row>
      <xdr:rowOff>114300</xdr:rowOff>
    </xdr:to>
    <xdr:sp macro="" textlink="">
      <xdr:nvSpPr>
        <xdr:cNvPr id="181" name="AutoShape 4958" descr="UND">
          <a:extLst>
            <a:ext uri="{FF2B5EF4-FFF2-40B4-BE49-F238E27FC236}">
              <a16:creationId xmlns:a16="http://schemas.microsoft.com/office/drawing/2014/main" id="{F5FD4BDE-11C7-4A7F-A428-5D5E111DEEA1}"/>
            </a:ext>
          </a:extLst>
        </xdr:cNvPr>
        <xdr:cNvSpPr>
          <a:spLocks noChangeAspect="1" noChangeArrowheads="1"/>
        </xdr:cNvSpPr>
      </xdr:nvSpPr>
      <xdr:spPr bwMode="auto">
        <a:xfrm>
          <a:off x="504825" y="113919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28</xdr:col>
      <xdr:colOff>0</xdr:colOff>
      <xdr:row>44</xdr:row>
      <xdr:rowOff>0</xdr:rowOff>
    </xdr:from>
    <xdr:to>
      <xdr:col>28</xdr:col>
      <xdr:colOff>304800</xdr:colOff>
      <xdr:row>45</xdr:row>
      <xdr:rowOff>114300</xdr:rowOff>
    </xdr:to>
    <xdr:sp macro="" textlink="">
      <xdr:nvSpPr>
        <xdr:cNvPr id="163" name="AutoShape 4561" descr="UND">
          <a:extLst>
            <a:ext uri="{FF2B5EF4-FFF2-40B4-BE49-F238E27FC236}">
              <a16:creationId xmlns:a16="http://schemas.microsoft.com/office/drawing/2014/main" id="{6168D0EC-C360-4043-A6B0-2F37ED89B521}"/>
            </a:ext>
          </a:extLst>
        </xdr:cNvPr>
        <xdr:cNvSpPr>
          <a:spLocks noChangeAspect="1" noChangeArrowheads="1"/>
        </xdr:cNvSpPr>
      </xdr:nvSpPr>
      <xdr:spPr bwMode="auto">
        <a:xfrm>
          <a:off x="504825" y="15601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28</xdr:col>
      <xdr:colOff>0</xdr:colOff>
      <xdr:row>54</xdr:row>
      <xdr:rowOff>0</xdr:rowOff>
    </xdr:from>
    <xdr:to>
      <xdr:col>28</xdr:col>
      <xdr:colOff>304800</xdr:colOff>
      <xdr:row>55</xdr:row>
      <xdr:rowOff>114300</xdr:rowOff>
    </xdr:to>
    <xdr:sp macro="" textlink="">
      <xdr:nvSpPr>
        <xdr:cNvPr id="164" name="AutoShape 4906" descr="UND">
          <a:extLst>
            <a:ext uri="{FF2B5EF4-FFF2-40B4-BE49-F238E27FC236}">
              <a16:creationId xmlns:a16="http://schemas.microsoft.com/office/drawing/2014/main" id="{59144145-1D19-437B-83F7-0931A5656C10}"/>
            </a:ext>
          </a:extLst>
        </xdr:cNvPr>
        <xdr:cNvSpPr>
          <a:spLocks noChangeAspect="1" noChangeArrowheads="1"/>
        </xdr:cNvSpPr>
      </xdr:nvSpPr>
      <xdr:spPr bwMode="auto">
        <a:xfrm>
          <a:off x="504825" y="136588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28</xdr:col>
      <xdr:colOff>0</xdr:colOff>
      <xdr:row>54</xdr:row>
      <xdr:rowOff>0</xdr:rowOff>
    </xdr:from>
    <xdr:to>
      <xdr:col>28</xdr:col>
      <xdr:colOff>304800</xdr:colOff>
      <xdr:row>55</xdr:row>
      <xdr:rowOff>114300</xdr:rowOff>
    </xdr:to>
    <xdr:sp macro="" textlink="">
      <xdr:nvSpPr>
        <xdr:cNvPr id="165" name="AutoShape 4908" descr="UND">
          <a:extLst>
            <a:ext uri="{FF2B5EF4-FFF2-40B4-BE49-F238E27FC236}">
              <a16:creationId xmlns:a16="http://schemas.microsoft.com/office/drawing/2014/main" id="{4FBE266E-4FAD-402F-BE41-E760FB004419}"/>
            </a:ext>
          </a:extLst>
        </xdr:cNvPr>
        <xdr:cNvSpPr>
          <a:spLocks noChangeAspect="1" noChangeArrowheads="1"/>
        </xdr:cNvSpPr>
      </xdr:nvSpPr>
      <xdr:spPr bwMode="auto">
        <a:xfrm>
          <a:off x="504825" y="136588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28</xdr:col>
      <xdr:colOff>0</xdr:colOff>
      <xdr:row>54</xdr:row>
      <xdr:rowOff>0</xdr:rowOff>
    </xdr:from>
    <xdr:to>
      <xdr:col>28</xdr:col>
      <xdr:colOff>304800</xdr:colOff>
      <xdr:row>55</xdr:row>
      <xdr:rowOff>114300</xdr:rowOff>
    </xdr:to>
    <xdr:sp macro="" textlink="">
      <xdr:nvSpPr>
        <xdr:cNvPr id="170" name="AutoShape 4912" descr="UND">
          <a:extLst>
            <a:ext uri="{FF2B5EF4-FFF2-40B4-BE49-F238E27FC236}">
              <a16:creationId xmlns:a16="http://schemas.microsoft.com/office/drawing/2014/main" id="{7BB84346-36EF-4FED-807E-4E90E6D55092}"/>
            </a:ext>
          </a:extLst>
        </xdr:cNvPr>
        <xdr:cNvSpPr>
          <a:spLocks noChangeAspect="1" noChangeArrowheads="1"/>
        </xdr:cNvSpPr>
      </xdr:nvSpPr>
      <xdr:spPr bwMode="auto">
        <a:xfrm>
          <a:off x="504825" y="136588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28</xdr:col>
      <xdr:colOff>0</xdr:colOff>
      <xdr:row>51</xdr:row>
      <xdr:rowOff>0</xdr:rowOff>
    </xdr:from>
    <xdr:to>
      <xdr:col>28</xdr:col>
      <xdr:colOff>304800</xdr:colOff>
      <xdr:row>52</xdr:row>
      <xdr:rowOff>114300</xdr:rowOff>
    </xdr:to>
    <xdr:sp macro="" textlink="">
      <xdr:nvSpPr>
        <xdr:cNvPr id="174" name="AutoShape 4920" descr="UND">
          <a:extLst>
            <a:ext uri="{FF2B5EF4-FFF2-40B4-BE49-F238E27FC236}">
              <a16:creationId xmlns:a16="http://schemas.microsoft.com/office/drawing/2014/main" id="{62AF2B32-6F0A-488B-8834-276DA598E2AE}"/>
            </a:ext>
          </a:extLst>
        </xdr:cNvPr>
        <xdr:cNvSpPr>
          <a:spLocks noChangeAspect="1" noChangeArrowheads="1"/>
        </xdr:cNvSpPr>
      </xdr:nvSpPr>
      <xdr:spPr bwMode="auto">
        <a:xfrm>
          <a:off x="504825" y="13982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28</xdr:col>
      <xdr:colOff>0</xdr:colOff>
      <xdr:row>29</xdr:row>
      <xdr:rowOff>0</xdr:rowOff>
    </xdr:from>
    <xdr:to>
      <xdr:col>28</xdr:col>
      <xdr:colOff>304800</xdr:colOff>
      <xdr:row>30</xdr:row>
      <xdr:rowOff>114300</xdr:rowOff>
    </xdr:to>
    <xdr:sp macro="" textlink="">
      <xdr:nvSpPr>
        <xdr:cNvPr id="178" name="AutoShape 4954" descr="UND">
          <a:extLst>
            <a:ext uri="{FF2B5EF4-FFF2-40B4-BE49-F238E27FC236}">
              <a16:creationId xmlns:a16="http://schemas.microsoft.com/office/drawing/2014/main" id="{D4A54B16-9352-4F0A-9583-D161EFEC9F4B}"/>
            </a:ext>
          </a:extLst>
        </xdr:cNvPr>
        <xdr:cNvSpPr>
          <a:spLocks noChangeAspect="1" noChangeArrowheads="1"/>
        </xdr:cNvSpPr>
      </xdr:nvSpPr>
      <xdr:spPr bwMode="auto">
        <a:xfrm>
          <a:off x="504825" y="117157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28</xdr:col>
      <xdr:colOff>0</xdr:colOff>
      <xdr:row>29</xdr:row>
      <xdr:rowOff>0</xdr:rowOff>
    </xdr:from>
    <xdr:to>
      <xdr:col>28</xdr:col>
      <xdr:colOff>304800</xdr:colOff>
      <xdr:row>30</xdr:row>
      <xdr:rowOff>114300</xdr:rowOff>
    </xdr:to>
    <xdr:sp macro="" textlink="">
      <xdr:nvSpPr>
        <xdr:cNvPr id="182" name="AutoShape 4956" descr="UND">
          <a:extLst>
            <a:ext uri="{FF2B5EF4-FFF2-40B4-BE49-F238E27FC236}">
              <a16:creationId xmlns:a16="http://schemas.microsoft.com/office/drawing/2014/main" id="{B0859572-D37E-4CEC-8AF9-78ABE305040C}"/>
            </a:ext>
          </a:extLst>
        </xdr:cNvPr>
        <xdr:cNvSpPr>
          <a:spLocks noChangeAspect="1" noChangeArrowheads="1"/>
        </xdr:cNvSpPr>
      </xdr:nvSpPr>
      <xdr:spPr bwMode="auto">
        <a:xfrm>
          <a:off x="504825" y="117157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28</xdr:col>
      <xdr:colOff>0</xdr:colOff>
      <xdr:row>29</xdr:row>
      <xdr:rowOff>0</xdr:rowOff>
    </xdr:from>
    <xdr:to>
      <xdr:col>28</xdr:col>
      <xdr:colOff>304800</xdr:colOff>
      <xdr:row>30</xdr:row>
      <xdr:rowOff>114300</xdr:rowOff>
    </xdr:to>
    <xdr:sp macro="" textlink="">
      <xdr:nvSpPr>
        <xdr:cNvPr id="183" name="AutoShape 4958" descr="UND">
          <a:extLst>
            <a:ext uri="{FF2B5EF4-FFF2-40B4-BE49-F238E27FC236}">
              <a16:creationId xmlns:a16="http://schemas.microsoft.com/office/drawing/2014/main" id="{7F4499EC-BB34-48D8-86B9-F2F7701FBCF4}"/>
            </a:ext>
          </a:extLst>
        </xdr:cNvPr>
        <xdr:cNvSpPr>
          <a:spLocks noChangeAspect="1" noChangeArrowheads="1"/>
        </xdr:cNvSpPr>
      </xdr:nvSpPr>
      <xdr:spPr bwMode="auto">
        <a:xfrm>
          <a:off x="504825" y="117157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28</xdr:col>
      <xdr:colOff>0</xdr:colOff>
      <xdr:row>44</xdr:row>
      <xdr:rowOff>0</xdr:rowOff>
    </xdr:from>
    <xdr:to>
      <xdr:col>28</xdr:col>
      <xdr:colOff>304800</xdr:colOff>
      <xdr:row>45</xdr:row>
      <xdr:rowOff>114300</xdr:rowOff>
    </xdr:to>
    <xdr:sp macro="" textlink="">
      <xdr:nvSpPr>
        <xdr:cNvPr id="184" name="AutoShape 4561" descr="UND">
          <a:extLst>
            <a:ext uri="{FF2B5EF4-FFF2-40B4-BE49-F238E27FC236}">
              <a16:creationId xmlns:a16="http://schemas.microsoft.com/office/drawing/2014/main" id="{FF1067F8-8759-4A4D-B4BE-1BF201231AD1}"/>
            </a:ext>
          </a:extLst>
        </xdr:cNvPr>
        <xdr:cNvSpPr>
          <a:spLocks noChangeAspect="1" noChangeArrowheads="1"/>
        </xdr:cNvSpPr>
      </xdr:nvSpPr>
      <xdr:spPr bwMode="auto">
        <a:xfrm>
          <a:off x="504825" y="15601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28</xdr:col>
      <xdr:colOff>0</xdr:colOff>
      <xdr:row>54</xdr:row>
      <xdr:rowOff>0</xdr:rowOff>
    </xdr:from>
    <xdr:to>
      <xdr:col>28</xdr:col>
      <xdr:colOff>304800</xdr:colOff>
      <xdr:row>55</xdr:row>
      <xdr:rowOff>114300</xdr:rowOff>
    </xdr:to>
    <xdr:sp macro="" textlink="">
      <xdr:nvSpPr>
        <xdr:cNvPr id="185" name="AutoShape 4906" descr="UND">
          <a:extLst>
            <a:ext uri="{FF2B5EF4-FFF2-40B4-BE49-F238E27FC236}">
              <a16:creationId xmlns:a16="http://schemas.microsoft.com/office/drawing/2014/main" id="{A51C57E2-8872-4416-AEA5-D2AC1BFF7B4A}"/>
            </a:ext>
          </a:extLst>
        </xdr:cNvPr>
        <xdr:cNvSpPr>
          <a:spLocks noChangeAspect="1" noChangeArrowheads="1"/>
        </xdr:cNvSpPr>
      </xdr:nvSpPr>
      <xdr:spPr bwMode="auto">
        <a:xfrm>
          <a:off x="504825" y="136588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28</xdr:col>
      <xdr:colOff>0</xdr:colOff>
      <xdr:row>54</xdr:row>
      <xdr:rowOff>0</xdr:rowOff>
    </xdr:from>
    <xdr:to>
      <xdr:col>28</xdr:col>
      <xdr:colOff>304800</xdr:colOff>
      <xdr:row>55</xdr:row>
      <xdr:rowOff>114300</xdr:rowOff>
    </xdr:to>
    <xdr:sp macro="" textlink="">
      <xdr:nvSpPr>
        <xdr:cNvPr id="186" name="AutoShape 4908" descr="UND">
          <a:extLst>
            <a:ext uri="{FF2B5EF4-FFF2-40B4-BE49-F238E27FC236}">
              <a16:creationId xmlns:a16="http://schemas.microsoft.com/office/drawing/2014/main" id="{A316110A-7D78-41E9-BC33-5B6EB32B99DF}"/>
            </a:ext>
          </a:extLst>
        </xdr:cNvPr>
        <xdr:cNvSpPr>
          <a:spLocks noChangeAspect="1" noChangeArrowheads="1"/>
        </xdr:cNvSpPr>
      </xdr:nvSpPr>
      <xdr:spPr bwMode="auto">
        <a:xfrm>
          <a:off x="504825" y="136588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28</xdr:col>
      <xdr:colOff>0</xdr:colOff>
      <xdr:row>54</xdr:row>
      <xdr:rowOff>0</xdr:rowOff>
    </xdr:from>
    <xdr:to>
      <xdr:col>28</xdr:col>
      <xdr:colOff>304800</xdr:colOff>
      <xdr:row>55</xdr:row>
      <xdr:rowOff>114300</xdr:rowOff>
    </xdr:to>
    <xdr:sp macro="" textlink="">
      <xdr:nvSpPr>
        <xdr:cNvPr id="187" name="AutoShape 4912" descr="UND">
          <a:extLst>
            <a:ext uri="{FF2B5EF4-FFF2-40B4-BE49-F238E27FC236}">
              <a16:creationId xmlns:a16="http://schemas.microsoft.com/office/drawing/2014/main" id="{C621DFF2-F527-497A-93D3-9F4DF04060A1}"/>
            </a:ext>
          </a:extLst>
        </xdr:cNvPr>
        <xdr:cNvSpPr>
          <a:spLocks noChangeAspect="1" noChangeArrowheads="1"/>
        </xdr:cNvSpPr>
      </xdr:nvSpPr>
      <xdr:spPr bwMode="auto">
        <a:xfrm>
          <a:off x="504825" y="136588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28</xdr:col>
      <xdr:colOff>0</xdr:colOff>
      <xdr:row>51</xdr:row>
      <xdr:rowOff>0</xdr:rowOff>
    </xdr:from>
    <xdr:to>
      <xdr:col>28</xdr:col>
      <xdr:colOff>304800</xdr:colOff>
      <xdr:row>52</xdr:row>
      <xdr:rowOff>114300</xdr:rowOff>
    </xdr:to>
    <xdr:sp macro="" textlink="">
      <xdr:nvSpPr>
        <xdr:cNvPr id="188" name="AutoShape 4920" descr="UND">
          <a:extLst>
            <a:ext uri="{FF2B5EF4-FFF2-40B4-BE49-F238E27FC236}">
              <a16:creationId xmlns:a16="http://schemas.microsoft.com/office/drawing/2014/main" id="{0141CCCB-187A-4014-BE3A-539879095B9A}"/>
            </a:ext>
          </a:extLst>
        </xdr:cNvPr>
        <xdr:cNvSpPr>
          <a:spLocks noChangeAspect="1" noChangeArrowheads="1"/>
        </xdr:cNvSpPr>
      </xdr:nvSpPr>
      <xdr:spPr bwMode="auto">
        <a:xfrm>
          <a:off x="504825" y="13982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28</xdr:col>
      <xdr:colOff>0</xdr:colOff>
      <xdr:row>29</xdr:row>
      <xdr:rowOff>0</xdr:rowOff>
    </xdr:from>
    <xdr:to>
      <xdr:col>28</xdr:col>
      <xdr:colOff>304800</xdr:colOff>
      <xdr:row>30</xdr:row>
      <xdr:rowOff>114300</xdr:rowOff>
    </xdr:to>
    <xdr:sp macro="" textlink="">
      <xdr:nvSpPr>
        <xdr:cNvPr id="189" name="AutoShape 4954" descr="UND">
          <a:extLst>
            <a:ext uri="{FF2B5EF4-FFF2-40B4-BE49-F238E27FC236}">
              <a16:creationId xmlns:a16="http://schemas.microsoft.com/office/drawing/2014/main" id="{F6E1FA94-C91E-412C-B331-D19345043FF0}"/>
            </a:ext>
          </a:extLst>
        </xdr:cNvPr>
        <xdr:cNvSpPr>
          <a:spLocks noChangeAspect="1" noChangeArrowheads="1"/>
        </xdr:cNvSpPr>
      </xdr:nvSpPr>
      <xdr:spPr bwMode="auto">
        <a:xfrm>
          <a:off x="504825" y="117157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28</xdr:col>
      <xdr:colOff>0</xdr:colOff>
      <xdr:row>29</xdr:row>
      <xdr:rowOff>0</xdr:rowOff>
    </xdr:from>
    <xdr:to>
      <xdr:col>28</xdr:col>
      <xdr:colOff>304800</xdr:colOff>
      <xdr:row>30</xdr:row>
      <xdr:rowOff>114300</xdr:rowOff>
    </xdr:to>
    <xdr:sp macro="" textlink="">
      <xdr:nvSpPr>
        <xdr:cNvPr id="190" name="AutoShape 4956" descr="UND">
          <a:extLst>
            <a:ext uri="{FF2B5EF4-FFF2-40B4-BE49-F238E27FC236}">
              <a16:creationId xmlns:a16="http://schemas.microsoft.com/office/drawing/2014/main" id="{65A2F97C-0B0D-4B25-9B8C-3C3DB7BED86C}"/>
            </a:ext>
          </a:extLst>
        </xdr:cNvPr>
        <xdr:cNvSpPr>
          <a:spLocks noChangeAspect="1" noChangeArrowheads="1"/>
        </xdr:cNvSpPr>
      </xdr:nvSpPr>
      <xdr:spPr bwMode="auto">
        <a:xfrm>
          <a:off x="504825" y="117157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28</xdr:col>
      <xdr:colOff>0</xdr:colOff>
      <xdr:row>29</xdr:row>
      <xdr:rowOff>0</xdr:rowOff>
    </xdr:from>
    <xdr:to>
      <xdr:col>28</xdr:col>
      <xdr:colOff>304800</xdr:colOff>
      <xdr:row>30</xdr:row>
      <xdr:rowOff>114300</xdr:rowOff>
    </xdr:to>
    <xdr:sp macro="" textlink="">
      <xdr:nvSpPr>
        <xdr:cNvPr id="191" name="AutoShape 4958" descr="UND">
          <a:extLst>
            <a:ext uri="{FF2B5EF4-FFF2-40B4-BE49-F238E27FC236}">
              <a16:creationId xmlns:a16="http://schemas.microsoft.com/office/drawing/2014/main" id="{EDB840EA-8FCE-4758-BAA4-96D68FDB0B8F}"/>
            </a:ext>
          </a:extLst>
        </xdr:cNvPr>
        <xdr:cNvSpPr>
          <a:spLocks noChangeAspect="1" noChangeArrowheads="1"/>
        </xdr:cNvSpPr>
      </xdr:nvSpPr>
      <xdr:spPr bwMode="auto">
        <a:xfrm>
          <a:off x="504825" y="117157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53</xdr:row>
      <xdr:rowOff>0</xdr:rowOff>
    </xdr:from>
    <xdr:ext cx="304800" cy="276225"/>
    <xdr:sp macro="" textlink="">
      <xdr:nvSpPr>
        <xdr:cNvPr id="192" name="AutoShape 4561" descr="UND">
          <a:extLst>
            <a:ext uri="{FF2B5EF4-FFF2-40B4-BE49-F238E27FC236}">
              <a16:creationId xmlns:a16="http://schemas.microsoft.com/office/drawing/2014/main" id="{1402BC5C-3E11-446C-82A0-B9A545CDBDC3}"/>
            </a:ext>
          </a:extLst>
        </xdr:cNvPr>
        <xdr:cNvSpPr>
          <a:spLocks noChangeAspect="1" noChangeArrowheads="1"/>
        </xdr:cNvSpPr>
      </xdr:nvSpPr>
      <xdr:spPr bwMode="auto">
        <a:xfrm>
          <a:off x="14773275" y="73056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276225"/>
    <xdr:sp macro="" textlink="">
      <xdr:nvSpPr>
        <xdr:cNvPr id="193" name="AutoShape 4906" descr="UND">
          <a:extLst>
            <a:ext uri="{FF2B5EF4-FFF2-40B4-BE49-F238E27FC236}">
              <a16:creationId xmlns:a16="http://schemas.microsoft.com/office/drawing/2014/main" id="{677608ED-1CA6-42CE-90DE-A9BAF1478573}"/>
            </a:ext>
          </a:extLst>
        </xdr:cNvPr>
        <xdr:cNvSpPr>
          <a:spLocks noChangeAspect="1" noChangeArrowheads="1"/>
        </xdr:cNvSpPr>
      </xdr:nvSpPr>
      <xdr:spPr bwMode="auto">
        <a:xfrm>
          <a:off x="14773275" y="53625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276225"/>
    <xdr:sp macro="" textlink="">
      <xdr:nvSpPr>
        <xdr:cNvPr id="194" name="AutoShape 4908" descr="UND">
          <a:extLst>
            <a:ext uri="{FF2B5EF4-FFF2-40B4-BE49-F238E27FC236}">
              <a16:creationId xmlns:a16="http://schemas.microsoft.com/office/drawing/2014/main" id="{16ED1E49-4856-4E47-9451-82DA944107CD}"/>
            </a:ext>
          </a:extLst>
        </xdr:cNvPr>
        <xdr:cNvSpPr>
          <a:spLocks noChangeAspect="1" noChangeArrowheads="1"/>
        </xdr:cNvSpPr>
      </xdr:nvSpPr>
      <xdr:spPr bwMode="auto">
        <a:xfrm>
          <a:off x="14773275" y="53625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276225"/>
    <xdr:sp macro="" textlink="">
      <xdr:nvSpPr>
        <xdr:cNvPr id="195" name="AutoShape 4912" descr="UND">
          <a:extLst>
            <a:ext uri="{FF2B5EF4-FFF2-40B4-BE49-F238E27FC236}">
              <a16:creationId xmlns:a16="http://schemas.microsoft.com/office/drawing/2014/main" id="{345DD881-C9B6-47A2-83BA-82F5CFE0E451}"/>
            </a:ext>
          </a:extLst>
        </xdr:cNvPr>
        <xdr:cNvSpPr>
          <a:spLocks noChangeAspect="1" noChangeArrowheads="1"/>
        </xdr:cNvSpPr>
      </xdr:nvSpPr>
      <xdr:spPr bwMode="auto">
        <a:xfrm>
          <a:off x="14773275" y="53625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276225"/>
    <xdr:sp macro="" textlink="">
      <xdr:nvSpPr>
        <xdr:cNvPr id="196" name="AutoShape 4920" descr="UND">
          <a:extLst>
            <a:ext uri="{FF2B5EF4-FFF2-40B4-BE49-F238E27FC236}">
              <a16:creationId xmlns:a16="http://schemas.microsoft.com/office/drawing/2014/main" id="{FD8C16F4-1F26-4413-BA4D-4AD49F12669C}"/>
            </a:ext>
          </a:extLst>
        </xdr:cNvPr>
        <xdr:cNvSpPr>
          <a:spLocks noChangeAspect="1" noChangeArrowheads="1"/>
        </xdr:cNvSpPr>
      </xdr:nvSpPr>
      <xdr:spPr bwMode="auto">
        <a:xfrm>
          <a:off x="14773275" y="56864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xdr:row>
      <xdr:rowOff>0</xdr:rowOff>
    </xdr:from>
    <xdr:ext cx="304800" cy="276225"/>
    <xdr:sp macro="" textlink="">
      <xdr:nvSpPr>
        <xdr:cNvPr id="197" name="AutoShape 4954" descr="UND">
          <a:extLst>
            <a:ext uri="{FF2B5EF4-FFF2-40B4-BE49-F238E27FC236}">
              <a16:creationId xmlns:a16="http://schemas.microsoft.com/office/drawing/2014/main" id="{1EDBCC31-F40E-4B49-84D0-BCEA2DCAE27B}"/>
            </a:ext>
          </a:extLst>
        </xdr:cNvPr>
        <xdr:cNvSpPr>
          <a:spLocks noChangeAspect="1" noChangeArrowheads="1"/>
        </xdr:cNvSpPr>
      </xdr:nvSpPr>
      <xdr:spPr bwMode="auto">
        <a:xfrm>
          <a:off x="14773275" y="34194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xdr:row>
      <xdr:rowOff>0</xdr:rowOff>
    </xdr:from>
    <xdr:ext cx="304800" cy="276225"/>
    <xdr:sp macro="" textlink="">
      <xdr:nvSpPr>
        <xdr:cNvPr id="198" name="AutoShape 4956" descr="UND">
          <a:extLst>
            <a:ext uri="{FF2B5EF4-FFF2-40B4-BE49-F238E27FC236}">
              <a16:creationId xmlns:a16="http://schemas.microsoft.com/office/drawing/2014/main" id="{8C3BCA65-89E9-4270-A742-0AB8C892C542}"/>
            </a:ext>
          </a:extLst>
        </xdr:cNvPr>
        <xdr:cNvSpPr>
          <a:spLocks noChangeAspect="1" noChangeArrowheads="1"/>
        </xdr:cNvSpPr>
      </xdr:nvSpPr>
      <xdr:spPr bwMode="auto">
        <a:xfrm>
          <a:off x="14773275" y="34194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xdr:row>
      <xdr:rowOff>0</xdr:rowOff>
    </xdr:from>
    <xdr:ext cx="304800" cy="276225"/>
    <xdr:sp macro="" textlink="">
      <xdr:nvSpPr>
        <xdr:cNvPr id="199" name="AutoShape 4958" descr="UND">
          <a:extLst>
            <a:ext uri="{FF2B5EF4-FFF2-40B4-BE49-F238E27FC236}">
              <a16:creationId xmlns:a16="http://schemas.microsoft.com/office/drawing/2014/main" id="{7FF1D4F0-0106-4870-839D-9E4EFA6B4212}"/>
            </a:ext>
          </a:extLst>
        </xdr:cNvPr>
        <xdr:cNvSpPr>
          <a:spLocks noChangeAspect="1" noChangeArrowheads="1"/>
        </xdr:cNvSpPr>
      </xdr:nvSpPr>
      <xdr:spPr bwMode="auto">
        <a:xfrm>
          <a:off x="14773275" y="34194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276225"/>
    <xdr:sp macro="" textlink="">
      <xdr:nvSpPr>
        <xdr:cNvPr id="200" name="AutoShape 4561" descr="UND">
          <a:extLst>
            <a:ext uri="{FF2B5EF4-FFF2-40B4-BE49-F238E27FC236}">
              <a16:creationId xmlns:a16="http://schemas.microsoft.com/office/drawing/2014/main" id="{89F154A3-A332-4643-BB17-215BAC79876B}"/>
            </a:ext>
          </a:extLst>
        </xdr:cNvPr>
        <xdr:cNvSpPr>
          <a:spLocks noChangeAspect="1" noChangeArrowheads="1"/>
        </xdr:cNvSpPr>
      </xdr:nvSpPr>
      <xdr:spPr bwMode="auto">
        <a:xfrm>
          <a:off x="14773275" y="73056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276225"/>
    <xdr:sp macro="" textlink="">
      <xdr:nvSpPr>
        <xdr:cNvPr id="201" name="AutoShape 4906" descr="UND">
          <a:extLst>
            <a:ext uri="{FF2B5EF4-FFF2-40B4-BE49-F238E27FC236}">
              <a16:creationId xmlns:a16="http://schemas.microsoft.com/office/drawing/2014/main" id="{661DCD2E-2C59-4A8E-9909-1605964FD301}"/>
            </a:ext>
          </a:extLst>
        </xdr:cNvPr>
        <xdr:cNvSpPr>
          <a:spLocks noChangeAspect="1" noChangeArrowheads="1"/>
        </xdr:cNvSpPr>
      </xdr:nvSpPr>
      <xdr:spPr bwMode="auto">
        <a:xfrm>
          <a:off x="14773275" y="53625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276225"/>
    <xdr:sp macro="" textlink="">
      <xdr:nvSpPr>
        <xdr:cNvPr id="202" name="AutoShape 4908" descr="UND">
          <a:extLst>
            <a:ext uri="{FF2B5EF4-FFF2-40B4-BE49-F238E27FC236}">
              <a16:creationId xmlns:a16="http://schemas.microsoft.com/office/drawing/2014/main" id="{EF52FD10-7D70-4514-853A-CDD59F4984B0}"/>
            </a:ext>
          </a:extLst>
        </xdr:cNvPr>
        <xdr:cNvSpPr>
          <a:spLocks noChangeAspect="1" noChangeArrowheads="1"/>
        </xdr:cNvSpPr>
      </xdr:nvSpPr>
      <xdr:spPr bwMode="auto">
        <a:xfrm>
          <a:off x="14773275" y="53625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276225"/>
    <xdr:sp macro="" textlink="">
      <xdr:nvSpPr>
        <xdr:cNvPr id="203" name="AutoShape 4912" descr="UND">
          <a:extLst>
            <a:ext uri="{FF2B5EF4-FFF2-40B4-BE49-F238E27FC236}">
              <a16:creationId xmlns:a16="http://schemas.microsoft.com/office/drawing/2014/main" id="{06C73360-5B27-4402-A0BF-7949A4024AA6}"/>
            </a:ext>
          </a:extLst>
        </xdr:cNvPr>
        <xdr:cNvSpPr>
          <a:spLocks noChangeAspect="1" noChangeArrowheads="1"/>
        </xdr:cNvSpPr>
      </xdr:nvSpPr>
      <xdr:spPr bwMode="auto">
        <a:xfrm>
          <a:off x="14773275" y="53625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276225"/>
    <xdr:sp macro="" textlink="">
      <xdr:nvSpPr>
        <xdr:cNvPr id="204" name="AutoShape 4920" descr="UND">
          <a:extLst>
            <a:ext uri="{FF2B5EF4-FFF2-40B4-BE49-F238E27FC236}">
              <a16:creationId xmlns:a16="http://schemas.microsoft.com/office/drawing/2014/main" id="{6841FDB8-A2CF-4591-BEDD-DA83B15AAF45}"/>
            </a:ext>
          </a:extLst>
        </xdr:cNvPr>
        <xdr:cNvSpPr>
          <a:spLocks noChangeAspect="1" noChangeArrowheads="1"/>
        </xdr:cNvSpPr>
      </xdr:nvSpPr>
      <xdr:spPr bwMode="auto">
        <a:xfrm>
          <a:off x="14773275" y="56864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xdr:row>
      <xdr:rowOff>0</xdr:rowOff>
    </xdr:from>
    <xdr:ext cx="304800" cy="276225"/>
    <xdr:sp macro="" textlink="">
      <xdr:nvSpPr>
        <xdr:cNvPr id="205" name="AutoShape 4954" descr="UND">
          <a:extLst>
            <a:ext uri="{FF2B5EF4-FFF2-40B4-BE49-F238E27FC236}">
              <a16:creationId xmlns:a16="http://schemas.microsoft.com/office/drawing/2014/main" id="{1E8ABA2A-038A-40B5-9B95-46ACBC637250}"/>
            </a:ext>
          </a:extLst>
        </xdr:cNvPr>
        <xdr:cNvSpPr>
          <a:spLocks noChangeAspect="1" noChangeArrowheads="1"/>
        </xdr:cNvSpPr>
      </xdr:nvSpPr>
      <xdr:spPr bwMode="auto">
        <a:xfrm>
          <a:off x="14773275" y="34194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xdr:row>
      <xdr:rowOff>0</xdr:rowOff>
    </xdr:from>
    <xdr:ext cx="304800" cy="276225"/>
    <xdr:sp macro="" textlink="">
      <xdr:nvSpPr>
        <xdr:cNvPr id="206" name="AutoShape 4956" descr="UND">
          <a:extLst>
            <a:ext uri="{FF2B5EF4-FFF2-40B4-BE49-F238E27FC236}">
              <a16:creationId xmlns:a16="http://schemas.microsoft.com/office/drawing/2014/main" id="{1D3721CA-1B82-4CE0-8974-9CC515E40AED}"/>
            </a:ext>
          </a:extLst>
        </xdr:cNvPr>
        <xdr:cNvSpPr>
          <a:spLocks noChangeAspect="1" noChangeArrowheads="1"/>
        </xdr:cNvSpPr>
      </xdr:nvSpPr>
      <xdr:spPr bwMode="auto">
        <a:xfrm>
          <a:off x="14773275" y="34194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xdr:row>
      <xdr:rowOff>0</xdr:rowOff>
    </xdr:from>
    <xdr:ext cx="304800" cy="276225"/>
    <xdr:sp macro="" textlink="">
      <xdr:nvSpPr>
        <xdr:cNvPr id="207" name="AutoShape 4958" descr="UND">
          <a:extLst>
            <a:ext uri="{FF2B5EF4-FFF2-40B4-BE49-F238E27FC236}">
              <a16:creationId xmlns:a16="http://schemas.microsoft.com/office/drawing/2014/main" id="{73CB6536-C708-4E62-BBBC-384C2CCD140E}"/>
            </a:ext>
          </a:extLst>
        </xdr:cNvPr>
        <xdr:cNvSpPr>
          <a:spLocks noChangeAspect="1" noChangeArrowheads="1"/>
        </xdr:cNvSpPr>
      </xdr:nvSpPr>
      <xdr:spPr bwMode="auto">
        <a:xfrm>
          <a:off x="14773275" y="34194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54</xdr:row>
      <xdr:rowOff>0</xdr:rowOff>
    </xdr:from>
    <xdr:to>
      <xdr:col>0</xdr:col>
      <xdr:colOff>304800</xdr:colOff>
      <xdr:row>55</xdr:row>
      <xdr:rowOff>114300</xdr:rowOff>
    </xdr:to>
    <xdr:sp macro="" textlink="">
      <xdr:nvSpPr>
        <xdr:cNvPr id="208" name="AutoShape 1455" descr="UND">
          <a:extLst>
            <a:ext uri="{FF2B5EF4-FFF2-40B4-BE49-F238E27FC236}">
              <a16:creationId xmlns:a16="http://schemas.microsoft.com/office/drawing/2014/main" id="{8DDCA95E-D1D5-422D-98A2-5C2E0C8FB9AC}"/>
            </a:ext>
          </a:extLst>
        </xdr:cNvPr>
        <xdr:cNvSpPr>
          <a:spLocks noChangeAspect="1" noChangeArrowheads="1"/>
        </xdr:cNvSpPr>
      </xdr:nvSpPr>
      <xdr:spPr bwMode="auto">
        <a:xfrm>
          <a:off x="3857625" y="19650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47</xdr:row>
      <xdr:rowOff>0</xdr:rowOff>
    </xdr:from>
    <xdr:to>
      <xdr:col>0</xdr:col>
      <xdr:colOff>304800</xdr:colOff>
      <xdr:row>48</xdr:row>
      <xdr:rowOff>114300</xdr:rowOff>
    </xdr:to>
    <xdr:sp macro="" textlink="">
      <xdr:nvSpPr>
        <xdr:cNvPr id="209" name="AutoShape 4561" descr="UND">
          <a:extLst>
            <a:ext uri="{FF2B5EF4-FFF2-40B4-BE49-F238E27FC236}">
              <a16:creationId xmlns:a16="http://schemas.microsoft.com/office/drawing/2014/main" id="{7FC6B14F-BF7C-4BB2-908B-D0E241F02EB2}"/>
            </a:ext>
          </a:extLst>
        </xdr:cNvPr>
        <xdr:cNvSpPr>
          <a:spLocks noChangeAspect="1" noChangeArrowheads="1"/>
        </xdr:cNvSpPr>
      </xdr:nvSpPr>
      <xdr:spPr bwMode="auto">
        <a:xfrm>
          <a:off x="3857625" y="19812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105</xdr:row>
      <xdr:rowOff>0</xdr:rowOff>
    </xdr:from>
    <xdr:to>
      <xdr:col>0</xdr:col>
      <xdr:colOff>304800</xdr:colOff>
      <xdr:row>106</xdr:row>
      <xdr:rowOff>114300</xdr:rowOff>
    </xdr:to>
    <xdr:sp macro="" textlink="">
      <xdr:nvSpPr>
        <xdr:cNvPr id="210" name="AutoShape 4760" descr="UND">
          <a:extLst>
            <a:ext uri="{FF2B5EF4-FFF2-40B4-BE49-F238E27FC236}">
              <a16:creationId xmlns:a16="http://schemas.microsoft.com/office/drawing/2014/main" id="{C7741793-ECF2-4707-8F69-2B86092C088B}"/>
            </a:ext>
          </a:extLst>
        </xdr:cNvPr>
        <xdr:cNvSpPr>
          <a:spLocks noChangeAspect="1" noChangeArrowheads="1"/>
        </xdr:cNvSpPr>
      </xdr:nvSpPr>
      <xdr:spPr bwMode="auto">
        <a:xfrm>
          <a:off x="3857625" y="104203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105</xdr:row>
      <xdr:rowOff>0</xdr:rowOff>
    </xdr:from>
    <xdr:to>
      <xdr:col>0</xdr:col>
      <xdr:colOff>304800</xdr:colOff>
      <xdr:row>106</xdr:row>
      <xdr:rowOff>114300</xdr:rowOff>
    </xdr:to>
    <xdr:sp macro="" textlink="">
      <xdr:nvSpPr>
        <xdr:cNvPr id="211" name="AutoShape 4762" descr="UND">
          <a:extLst>
            <a:ext uri="{FF2B5EF4-FFF2-40B4-BE49-F238E27FC236}">
              <a16:creationId xmlns:a16="http://schemas.microsoft.com/office/drawing/2014/main" id="{0CE08556-30EC-43FC-AC2D-3FEAF7FAAFF9}"/>
            </a:ext>
          </a:extLst>
        </xdr:cNvPr>
        <xdr:cNvSpPr>
          <a:spLocks noChangeAspect="1" noChangeArrowheads="1"/>
        </xdr:cNvSpPr>
      </xdr:nvSpPr>
      <xdr:spPr bwMode="auto">
        <a:xfrm>
          <a:off x="3857625" y="104203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105</xdr:row>
      <xdr:rowOff>0</xdr:rowOff>
    </xdr:from>
    <xdr:to>
      <xdr:col>0</xdr:col>
      <xdr:colOff>304800</xdr:colOff>
      <xdr:row>106</xdr:row>
      <xdr:rowOff>114300</xdr:rowOff>
    </xdr:to>
    <xdr:sp macro="" textlink="">
      <xdr:nvSpPr>
        <xdr:cNvPr id="212" name="AutoShape 4770" descr="UND">
          <a:extLst>
            <a:ext uri="{FF2B5EF4-FFF2-40B4-BE49-F238E27FC236}">
              <a16:creationId xmlns:a16="http://schemas.microsoft.com/office/drawing/2014/main" id="{C62027D5-BE45-4AE0-8FD2-C4AEC59F09DF}"/>
            </a:ext>
          </a:extLst>
        </xdr:cNvPr>
        <xdr:cNvSpPr>
          <a:spLocks noChangeAspect="1" noChangeArrowheads="1"/>
        </xdr:cNvSpPr>
      </xdr:nvSpPr>
      <xdr:spPr bwMode="auto">
        <a:xfrm>
          <a:off x="3857625" y="104203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90</xdr:row>
      <xdr:rowOff>0</xdr:rowOff>
    </xdr:from>
    <xdr:to>
      <xdr:col>0</xdr:col>
      <xdr:colOff>304800</xdr:colOff>
      <xdr:row>91</xdr:row>
      <xdr:rowOff>114300</xdr:rowOff>
    </xdr:to>
    <xdr:sp macro="" textlink="">
      <xdr:nvSpPr>
        <xdr:cNvPr id="213" name="AutoShape 4838" descr="UND">
          <a:extLst>
            <a:ext uri="{FF2B5EF4-FFF2-40B4-BE49-F238E27FC236}">
              <a16:creationId xmlns:a16="http://schemas.microsoft.com/office/drawing/2014/main" id="{F19075AA-D87F-4D35-A212-D01FE3A91379}"/>
            </a:ext>
          </a:extLst>
        </xdr:cNvPr>
        <xdr:cNvSpPr>
          <a:spLocks noChangeAspect="1" noChangeArrowheads="1"/>
        </xdr:cNvSpPr>
      </xdr:nvSpPr>
      <xdr:spPr bwMode="auto">
        <a:xfrm>
          <a:off x="3857625" y="186785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16</xdr:row>
      <xdr:rowOff>114300</xdr:rowOff>
    </xdr:to>
    <xdr:sp macro="" textlink="">
      <xdr:nvSpPr>
        <xdr:cNvPr id="214" name="AutoShape 4906" descr="UND">
          <a:extLst>
            <a:ext uri="{FF2B5EF4-FFF2-40B4-BE49-F238E27FC236}">
              <a16:creationId xmlns:a16="http://schemas.microsoft.com/office/drawing/2014/main" id="{72011A25-A279-4F06-A1A2-96FEE381DE1C}"/>
            </a:ext>
          </a:extLst>
        </xdr:cNvPr>
        <xdr:cNvSpPr>
          <a:spLocks noChangeAspect="1" noChangeArrowheads="1"/>
        </xdr:cNvSpPr>
      </xdr:nvSpPr>
      <xdr:spPr bwMode="auto">
        <a:xfrm>
          <a:off x="3857625" y="120396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16</xdr:row>
      <xdr:rowOff>114300</xdr:rowOff>
    </xdr:to>
    <xdr:sp macro="" textlink="">
      <xdr:nvSpPr>
        <xdr:cNvPr id="215" name="AutoShape 4908" descr="UND">
          <a:extLst>
            <a:ext uri="{FF2B5EF4-FFF2-40B4-BE49-F238E27FC236}">
              <a16:creationId xmlns:a16="http://schemas.microsoft.com/office/drawing/2014/main" id="{CA16D4D5-9C0D-495A-B7CC-DBE59EFC3103}"/>
            </a:ext>
          </a:extLst>
        </xdr:cNvPr>
        <xdr:cNvSpPr>
          <a:spLocks noChangeAspect="1" noChangeArrowheads="1"/>
        </xdr:cNvSpPr>
      </xdr:nvSpPr>
      <xdr:spPr bwMode="auto">
        <a:xfrm>
          <a:off x="3857625" y="120396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16</xdr:row>
      <xdr:rowOff>114300</xdr:rowOff>
    </xdr:to>
    <xdr:sp macro="" textlink="">
      <xdr:nvSpPr>
        <xdr:cNvPr id="216" name="AutoShape 4912" descr="UND">
          <a:extLst>
            <a:ext uri="{FF2B5EF4-FFF2-40B4-BE49-F238E27FC236}">
              <a16:creationId xmlns:a16="http://schemas.microsoft.com/office/drawing/2014/main" id="{A5C85008-F2DD-48AA-83C3-DB38F833BED5}"/>
            </a:ext>
          </a:extLst>
        </xdr:cNvPr>
        <xdr:cNvSpPr>
          <a:spLocks noChangeAspect="1" noChangeArrowheads="1"/>
        </xdr:cNvSpPr>
      </xdr:nvSpPr>
      <xdr:spPr bwMode="auto">
        <a:xfrm>
          <a:off x="3857625" y="120396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96</xdr:row>
      <xdr:rowOff>0</xdr:rowOff>
    </xdr:from>
    <xdr:to>
      <xdr:col>0</xdr:col>
      <xdr:colOff>304800</xdr:colOff>
      <xdr:row>97</xdr:row>
      <xdr:rowOff>114300</xdr:rowOff>
    </xdr:to>
    <xdr:sp macro="" textlink="">
      <xdr:nvSpPr>
        <xdr:cNvPr id="217" name="AutoShape 4920" descr="UND">
          <a:extLst>
            <a:ext uri="{FF2B5EF4-FFF2-40B4-BE49-F238E27FC236}">
              <a16:creationId xmlns:a16="http://schemas.microsoft.com/office/drawing/2014/main" id="{BB7ECD37-E2BB-4ADF-BF05-30A0C27C18FF}"/>
            </a:ext>
          </a:extLst>
        </xdr:cNvPr>
        <xdr:cNvSpPr>
          <a:spLocks noChangeAspect="1" noChangeArrowheads="1"/>
        </xdr:cNvSpPr>
      </xdr:nvSpPr>
      <xdr:spPr bwMode="auto">
        <a:xfrm>
          <a:off x="3857625" y="194881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77</xdr:row>
      <xdr:rowOff>0</xdr:rowOff>
    </xdr:from>
    <xdr:to>
      <xdr:col>0</xdr:col>
      <xdr:colOff>304800</xdr:colOff>
      <xdr:row>78</xdr:row>
      <xdr:rowOff>114300</xdr:rowOff>
    </xdr:to>
    <xdr:sp macro="" textlink="">
      <xdr:nvSpPr>
        <xdr:cNvPr id="218" name="AutoShape 4948" descr="UND">
          <a:extLst>
            <a:ext uri="{FF2B5EF4-FFF2-40B4-BE49-F238E27FC236}">
              <a16:creationId xmlns:a16="http://schemas.microsoft.com/office/drawing/2014/main" id="{2977FC76-799A-4280-AB04-E37CF44C58B5}"/>
            </a:ext>
          </a:extLst>
        </xdr:cNvPr>
        <xdr:cNvSpPr>
          <a:spLocks noChangeAspect="1" noChangeArrowheads="1"/>
        </xdr:cNvSpPr>
      </xdr:nvSpPr>
      <xdr:spPr bwMode="auto">
        <a:xfrm>
          <a:off x="3857625" y="102584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54</xdr:row>
      <xdr:rowOff>0</xdr:rowOff>
    </xdr:from>
    <xdr:to>
      <xdr:col>0</xdr:col>
      <xdr:colOff>304800</xdr:colOff>
      <xdr:row>55</xdr:row>
      <xdr:rowOff>114300</xdr:rowOff>
    </xdr:to>
    <xdr:sp macro="" textlink="">
      <xdr:nvSpPr>
        <xdr:cNvPr id="219" name="AutoShape 1455" descr="UND">
          <a:extLst>
            <a:ext uri="{FF2B5EF4-FFF2-40B4-BE49-F238E27FC236}">
              <a16:creationId xmlns:a16="http://schemas.microsoft.com/office/drawing/2014/main" id="{DB8E5FD4-9066-4408-A35E-37D056AE2CE7}"/>
            </a:ext>
          </a:extLst>
        </xdr:cNvPr>
        <xdr:cNvSpPr>
          <a:spLocks noChangeAspect="1" noChangeArrowheads="1"/>
        </xdr:cNvSpPr>
      </xdr:nvSpPr>
      <xdr:spPr bwMode="auto">
        <a:xfrm>
          <a:off x="3857625" y="19650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47</xdr:row>
      <xdr:rowOff>0</xdr:rowOff>
    </xdr:from>
    <xdr:to>
      <xdr:col>0</xdr:col>
      <xdr:colOff>304800</xdr:colOff>
      <xdr:row>48</xdr:row>
      <xdr:rowOff>114300</xdr:rowOff>
    </xdr:to>
    <xdr:sp macro="" textlink="">
      <xdr:nvSpPr>
        <xdr:cNvPr id="220" name="AutoShape 4561" descr="UND">
          <a:extLst>
            <a:ext uri="{FF2B5EF4-FFF2-40B4-BE49-F238E27FC236}">
              <a16:creationId xmlns:a16="http://schemas.microsoft.com/office/drawing/2014/main" id="{2F621E8A-061F-4594-A33C-2EACCDC02A4D}"/>
            </a:ext>
          </a:extLst>
        </xdr:cNvPr>
        <xdr:cNvSpPr>
          <a:spLocks noChangeAspect="1" noChangeArrowheads="1"/>
        </xdr:cNvSpPr>
      </xdr:nvSpPr>
      <xdr:spPr bwMode="auto">
        <a:xfrm>
          <a:off x="3857625" y="19812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105</xdr:row>
      <xdr:rowOff>0</xdr:rowOff>
    </xdr:from>
    <xdr:to>
      <xdr:col>0</xdr:col>
      <xdr:colOff>304800</xdr:colOff>
      <xdr:row>106</xdr:row>
      <xdr:rowOff>114300</xdr:rowOff>
    </xdr:to>
    <xdr:sp macro="" textlink="">
      <xdr:nvSpPr>
        <xdr:cNvPr id="221" name="AutoShape 4760" descr="UND">
          <a:extLst>
            <a:ext uri="{FF2B5EF4-FFF2-40B4-BE49-F238E27FC236}">
              <a16:creationId xmlns:a16="http://schemas.microsoft.com/office/drawing/2014/main" id="{644AE92C-CF2E-4622-B7B1-F60016194BF6}"/>
            </a:ext>
          </a:extLst>
        </xdr:cNvPr>
        <xdr:cNvSpPr>
          <a:spLocks noChangeAspect="1" noChangeArrowheads="1"/>
        </xdr:cNvSpPr>
      </xdr:nvSpPr>
      <xdr:spPr bwMode="auto">
        <a:xfrm>
          <a:off x="3857625" y="104203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105</xdr:row>
      <xdr:rowOff>0</xdr:rowOff>
    </xdr:from>
    <xdr:to>
      <xdr:col>0</xdr:col>
      <xdr:colOff>304800</xdr:colOff>
      <xdr:row>106</xdr:row>
      <xdr:rowOff>114300</xdr:rowOff>
    </xdr:to>
    <xdr:sp macro="" textlink="">
      <xdr:nvSpPr>
        <xdr:cNvPr id="222" name="AutoShape 4762" descr="UND">
          <a:extLst>
            <a:ext uri="{FF2B5EF4-FFF2-40B4-BE49-F238E27FC236}">
              <a16:creationId xmlns:a16="http://schemas.microsoft.com/office/drawing/2014/main" id="{71091B92-1AEC-4F93-BA59-C2F20F660EFA}"/>
            </a:ext>
          </a:extLst>
        </xdr:cNvPr>
        <xdr:cNvSpPr>
          <a:spLocks noChangeAspect="1" noChangeArrowheads="1"/>
        </xdr:cNvSpPr>
      </xdr:nvSpPr>
      <xdr:spPr bwMode="auto">
        <a:xfrm>
          <a:off x="3857625" y="104203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105</xdr:row>
      <xdr:rowOff>0</xdr:rowOff>
    </xdr:from>
    <xdr:to>
      <xdr:col>0</xdr:col>
      <xdr:colOff>304800</xdr:colOff>
      <xdr:row>106</xdr:row>
      <xdr:rowOff>114300</xdr:rowOff>
    </xdr:to>
    <xdr:sp macro="" textlink="">
      <xdr:nvSpPr>
        <xdr:cNvPr id="223" name="AutoShape 4770" descr="UND">
          <a:extLst>
            <a:ext uri="{FF2B5EF4-FFF2-40B4-BE49-F238E27FC236}">
              <a16:creationId xmlns:a16="http://schemas.microsoft.com/office/drawing/2014/main" id="{2764F22F-3771-4D16-875D-680C114705F0}"/>
            </a:ext>
          </a:extLst>
        </xdr:cNvPr>
        <xdr:cNvSpPr>
          <a:spLocks noChangeAspect="1" noChangeArrowheads="1"/>
        </xdr:cNvSpPr>
      </xdr:nvSpPr>
      <xdr:spPr bwMode="auto">
        <a:xfrm>
          <a:off x="3857625" y="104203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90</xdr:row>
      <xdr:rowOff>0</xdr:rowOff>
    </xdr:from>
    <xdr:to>
      <xdr:col>0</xdr:col>
      <xdr:colOff>304800</xdr:colOff>
      <xdr:row>91</xdr:row>
      <xdr:rowOff>114300</xdr:rowOff>
    </xdr:to>
    <xdr:sp macro="" textlink="">
      <xdr:nvSpPr>
        <xdr:cNvPr id="224" name="AutoShape 4838" descr="UND">
          <a:extLst>
            <a:ext uri="{FF2B5EF4-FFF2-40B4-BE49-F238E27FC236}">
              <a16:creationId xmlns:a16="http://schemas.microsoft.com/office/drawing/2014/main" id="{2ECBAB0D-FE5D-47AE-AB42-31209D5C9231}"/>
            </a:ext>
          </a:extLst>
        </xdr:cNvPr>
        <xdr:cNvSpPr>
          <a:spLocks noChangeAspect="1" noChangeArrowheads="1"/>
        </xdr:cNvSpPr>
      </xdr:nvSpPr>
      <xdr:spPr bwMode="auto">
        <a:xfrm>
          <a:off x="3857625" y="186785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16</xdr:row>
      <xdr:rowOff>114300</xdr:rowOff>
    </xdr:to>
    <xdr:sp macro="" textlink="">
      <xdr:nvSpPr>
        <xdr:cNvPr id="225" name="AutoShape 4906" descr="UND">
          <a:extLst>
            <a:ext uri="{FF2B5EF4-FFF2-40B4-BE49-F238E27FC236}">
              <a16:creationId xmlns:a16="http://schemas.microsoft.com/office/drawing/2014/main" id="{7BFA5E23-3A39-4DE5-AD99-1CFD4C3D7A12}"/>
            </a:ext>
          </a:extLst>
        </xdr:cNvPr>
        <xdr:cNvSpPr>
          <a:spLocks noChangeAspect="1" noChangeArrowheads="1"/>
        </xdr:cNvSpPr>
      </xdr:nvSpPr>
      <xdr:spPr bwMode="auto">
        <a:xfrm>
          <a:off x="3857625" y="120396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16</xdr:row>
      <xdr:rowOff>114300</xdr:rowOff>
    </xdr:to>
    <xdr:sp macro="" textlink="">
      <xdr:nvSpPr>
        <xdr:cNvPr id="226" name="AutoShape 4908" descr="UND">
          <a:extLst>
            <a:ext uri="{FF2B5EF4-FFF2-40B4-BE49-F238E27FC236}">
              <a16:creationId xmlns:a16="http://schemas.microsoft.com/office/drawing/2014/main" id="{B80B2544-4328-4ADA-8659-34673A25B0C8}"/>
            </a:ext>
          </a:extLst>
        </xdr:cNvPr>
        <xdr:cNvSpPr>
          <a:spLocks noChangeAspect="1" noChangeArrowheads="1"/>
        </xdr:cNvSpPr>
      </xdr:nvSpPr>
      <xdr:spPr bwMode="auto">
        <a:xfrm>
          <a:off x="3857625" y="120396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16</xdr:row>
      <xdr:rowOff>114300</xdr:rowOff>
    </xdr:to>
    <xdr:sp macro="" textlink="">
      <xdr:nvSpPr>
        <xdr:cNvPr id="227" name="AutoShape 4912" descr="UND">
          <a:extLst>
            <a:ext uri="{FF2B5EF4-FFF2-40B4-BE49-F238E27FC236}">
              <a16:creationId xmlns:a16="http://schemas.microsoft.com/office/drawing/2014/main" id="{D7485E9C-3022-4AE2-A6D4-D5B49027DAE4}"/>
            </a:ext>
          </a:extLst>
        </xdr:cNvPr>
        <xdr:cNvSpPr>
          <a:spLocks noChangeAspect="1" noChangeArrowheads="1"/>
        </xdr:cNvSpPr>
      </xdr:nvSpPr>
      <xdr:spPr bwMode="auto">
        <a:xfrm>
          <a:off x="3857625" y="120396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96</xdr:row>
      <xdr:rowOff>0</xdr:rowOff>
    </xdr:from>
    <xdr:to>
      <xdr:col>0</xdr:col>
      <xdr:colOff>304800</xdr:colOff>
      <xdr:row>97</xdr:row>
      <xdr:rowOff>114300</xdr:rowOff>
    </xdr:to>
    <xdr:sp macro="" textlink="">
      <xdr:nvSpPr>
        <xdr:cNvPr id="228" name="AutoShape 4920" descr="UND">
          <a:extLst>
            <a:ext uri="{FF2B5EF4-FFF2-40B4-BE49-F238E27FC236}">
              <a16:creationId xmlns:a16="http://schemas.microsoft.com/office/drawing/2014/main" id="{F7033390-99F8-40D3-B17C-24F65B6D091A}"/>
            </a:ext>
          </a:extLst>
        </xdr:cNvPr>
        <xdr:cNvSpPr>
          <a:spLocks noChangeAspect="1" noChangeArrowheads="1"/>
        </xdr:cNvSpPr>
      </xdr:nvSpPr>
      <xdr:spPr bwMode="auto">
        <a:xfrm>
          <a:off x="3857625" y="194881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77</xdr:row>
      <xdr:rowOff>0</xdr:rowOff>
    </xdr:from>
    <xdr:to>
      <xdr:col>0</xdr:col>
      <xdr:colOff>304800</xdr:colOff>
      <xdr:row>78</xdr:row>
      <xdr:rowOff>114300</xdr:rowOff>
    </xdr:to>
    <xdr:sp macro="" textlink="">
      <xdr:nvSpPr>
        <xdr:cNvPr id="229" name="AutoShape 4948" descr="UND">
          <a:extLst>
            <a:ext uri="{FF2B5EF4-FFF2-40B4-BE49-F238E27FC236}">
              <a16:creationId xmlns:a16="http://schemas.microsoft.com/office/drawing/2014/main" id="{85EE5AA2-CAB2-4011-BC84-CCBBD523859D}"/>
            </a:ext>
          </a:extLst>
        </xdr:cNvPr>
        <xdr:cNvSpPr>
          <a:spLocks noChangeAspect="1" noChangeArrowheads="1"/>
        </xdr:cNvSpPr>
      </xdr:nvSpPr>
      <xdr:spPr bwMode="auto">
        <a:xfrm>
          <a:off x="3857625" y="102584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14</xdr:row>
      <xdr:rowOff>0</xdr:rowOff>
    </xdr:from>
    <xdr:ext cx="304800" cy="276225"/>
    <xdr:sp macro="" textlink="">
      <xdr:nvSpPr>
        <xdr:cNvPr id="230" name="AutoShape 1226" descr="UND">
          <a:extLst>
            <a:ext uri="{FF2B5EF4-FFF2-40B4-BE49-F238E27FC236}">
              <a16:creationId xmlns:a16="http://schemas.microsoft.com/office/drawing/2014/main" id="{40F0324F-CBB5-4639-83CE-02D30845EB73}"/>
            </a:ext>
          </a:extLst>
        </xdr:cNvPr>
        <xdr:cNvSpPr>
          <a:spLocks noChangeAspect="1" noChangeArrowheads="1"/>
        </xdr:cNvSpPr>
      </xdr:nvSpPr>
      <xdr:spPr bwMode="auto">
        <a:xfrm>
          <a:off x="3857625" y="15278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276225"/>
    <xdr:sp macro="" textlink="">
      <xdr:nvSpPr>
        <xdr:cNvPr id="231" name="AutoShape 4561" descr="UND">
          <a:extLst>
            <a:ext uri="{FF2B5EF4-FFF2-40B4-BE49-F238E27FC236}">
              <a16:creationId xmlns:a16="http://schemas.microsoft.com/office/drawing/2014/main" id="{A80844F7-A026-4EE6-A2C8-928E8E024E01}"/>
            </a:ext>
          </a:extLst>
        </xdr:cNvPr>
        <xdr:cNvSpPr>
          <a:spLocks noChangeAspect="1" noChangeArrowheads="1"/>
        </xdr:cNvSpPr>
      </xdr:nvSpPr>
      <xdr:spPr bwMode="auto">
        <a:xfrm>
          <a:off x="3857625" y="20459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76</xdr:row>
      <xdr:rowOff>0</xdr:rowOff>
    </xdr:from>
    <xdr:ext cx="304800" cy="276225"/>
    <xdr:sp macro="" textlink="">
      <xdr:nvSpPr>
        <xdr:cNvPr id="232" name="AutoShape 4760" descr="UND">
          <a:extLst>
            <a:ext uri="{FF2B5EF4-FFF2-40B4-BE49-F238E27FC236}">
              <a16:creationId xmlns:a16="http://schemas.microsoft.com/office/drawing/2014/main" id="{25EAC44D-E057-4777-8FF0-D4FDFA293E23}"/>
            </a:ext>
          </a:extLst>
        </xdr:cNvPr>
        <xdr:cNvSpPr>
          <a:spLocks noChangeAspect="1" noChangeArrowheads="1"/>
        </xdr:cNvSpPr>
      </xdr:nvSpPr>
      <xdr:spPr bwMode="auto">
        <a:xfrm>
          <a:off x="3857625" y="118776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76</xdr:row>
      <xdr:rowOff>0</xdr:rowOff>
    </xdr:from>
    <xdr:ext cx="304800" cy="276225"/>
    <xdr:sp macro="" textlink="">
      <xdr:nvSpPr>
        <xdr:cNvPr id="233" name="AutoShape 4762" descr="UND">
          <a:extLst>
            <a:ext uri="{FF2B5EF4-FFF2-40B4-BE49-F238E27FC236}">
              <a16:creationId xmlns:a16="http://schemas.microsoft.com/office/drawing/2014/main" id="{AD51DB3A-3406-4668-8B79-37E4F5428193}"/>
            </a:ext>
          </a:extLst>
        </xdr:cNvPr>
        <xdr:cNvSpPr>
          <a:spLocks noChangeAspect="1" noChangeArrowheads="1"/>
        </xdr:cNvSpPr>
      </xdr:nvSpPr>
      <xdr:spPr bwMode="auto">
        <a:xfrm>
          <a:off x="3857625" y="118776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76</xdr:row>
      <xdr:rowOff>0</xdr:rowOff>
    </xdr:from>
    <xdr:ext cx="304800" cy="276225"/>
    <xdr:sp macro="" textlink="">
      <xdr:nvSpPr>
        <xdr:cNvPr id="234" name="AutoShape 4770" descr="UND">
          <a:extLst>
            <a:ext uri="{FF2B5EF4-FFF2-40B4-BE49-F238E27FC236}">
              <a16:creationId xmlns:a16="http://schemas.microsoft.com/office/drawing/2014/main" id="{A1E16E26-C87B-4B29-A621-5744E8B8F1A7}"/>
            </a:ext>
          </a:extLst>
        </xdr:cNvPr>
        <xdr:cNvSpPr>
          <a:spLocks noChangeAspect="1" noChangeArrowheads="1"/>
        </xdr:cNvSpPr>
      </xdr:nvSpPr>
      <xdr:spPr bwMode="auto">
        <a:xfrm>
          <a:off x="3857625" y="118776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xdr:row>
      <xdr:rowOff>0</xdr:rowOff>
    </xdr:from>
    <xdr:ext cx="304800" cy="276225"/>
    <xdr:sp macro="" textlink="">
      <xdr:nvSpPr>
        <xdr:cNvPr id="235" name="AutoShape 4838" descr="UND">
          <a:extLst>
            <a:ext uri="{FF2B5EF4-FFF2-40B4-BE49-F238E27FC236}">
              <a16:creationId xmlns:a16="http://schemas.microsoft.com/office/drawing/2014/main" id="{9CE3740E-6AB7-4145-9079-EF913615E411}"/>
            </a:ext>
          </a:extLst>
        </xdr:cNvPr>
        <xdr:cNvSpPr>
          <a:spLocks noChangeAspect="1" noChangeArrowheads="1"/>
        </xdr:cNvSpPr>
      </xdr:nvSpPr>
      <xdr:spPr bwMode="auto">
        <a:xfrm>
          <a:off x="3857625" y="138207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xdr:row>
      <xdr:rowOff>0</xdr:rowOff>
    </xdr:from>
    <xdr:ext cx="304800" cy="276225"/>
    <xdr:sp macro="" textlink="">
      <xdr:nvSpPr>
        <xdr:cNvPr id="236" name="AutoShape 4906" descr="UND">
          <a:extLst>
            <a:ext uri="{FF2B5EF4-FFF2-40B4-BE49-F238E27FC236}">
              <a16:creationId xmlns:a16="http://schemas.microsoft.com/office/drawing/2014/main" id="{E8302C82-C676-4F00-974A-3CE93CF50A74}"/>
            </a:ext>
          </a:extLst>
        </xdr:cNvPr>
        <xdr:cNvSpPr>
          <a:spLocks noChangeAspect="1" noChangeArrowheads="1"/>
        </xdr:cNvSpPr>
      </xdr:nvSpPr>
      <xdr:spPr bwMode="auto">
        <a:xfrm>
          <a:off x="3857625" y="13173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xdr:row>
      <xdr:rowOff>0</xdr:rowOff>
    </xdr:from>
    <xdr:ext cx="304800" cy="276225"/>
    <xdr:sp macro="" textlink="">
      <xdr:nvSpPr>
        <xdr:cNvPr id="237" name="AutoShape 4908" descr="UND">
          <a:extLst>
            <a:ext uri="{FF2B5EF4-FFF2-40B4-BE49-F238E27FC236}">
              <a16:creationId xmlns:a16="http://schemas.microsoft.com/office/drawing/2014/main" id="{25E75092-9CF0-4233-8049-A32DA97901F0}"/>
            </a:ext>
          </a:extLst>
        </xdr:cNvPr>
        <xdr:cNvSpPr>
          <a:spLocks noChangeAspect="1" noChangeArrowheads="1"/>
        </xdr:cNvSpPr>
      </xdr:nvSpPr>
      <xdr:spPr bwMode="auto">
        <a:xfrm>
          <a:off x="3857625" y="13173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xdr:row>
      <xdr:rowOff>0</xdr:rowOff>
    </xdr:from>
    <xdr:ext cx="304800" cy="276225"/>
    <xdr:sp macro="" textlink="">
      <xdr:nvSpPr>
        <xdr:cNvPr id="238" name="AutoShape 4912" descr="UND">
          <a:extLst>
            <a:ext uri="{FF2B5EF4-FFF2-40B4-BE49-F238E27FC236}">
              <a16:creationId xmlns:a16="http://schemas.microsoft.com/office/drawing/2014/main" id="{FE069E64-6ED8-4497-BCD7-21884E5DC3AA}"/>
            </a:ext>
          </a:extLst>
        </xdr:cNvPr>
        <xdr:cNvSpPr>
          <a:spLocks noChangeAspect="1" noChangeArrowheads="1"/>
        </xdr:cNvSpPr>
      </xdr:nvSpPr>
      <xdr:spPr bwMode="auto">
        <a:xfrm>
          <a:off x="3857625" y="13173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xdr:row>
      <xdr:rowOff>0</xdr:rowOff>
    </xdr:from>
    <xdr:ext cx="304800" cy="276225"/>
    <xdr:sp macro="" textlink="">
      <xdr:nvSpPr>
        <xdr:cNvPr id="239" name="AutoShape 4948" descr="UND">
          <a:extLst>
            <a:ext uri="{FF2B5EF4-FFF2-40B4-BE49-F238E27FC236}">
              <a16:creationId xmlns:a16="http://schemas.microsoft.com/office/drawing/2014/main" id="{9163DBFA-0C33-4118-8FB7-EEF6C6AC13F1}"/>
            </a:ext>
          </a:extLst>
        </xdr:cNvPr>
        <xdr:cNvSpPr>
          <a:spLocks noChangeAspect="1" noChangeArrowheads="1"/>
        </xdr:cNvSpPr>
      </xdr:nvSpPr>
      <xdr:spPr bwMode="auto">
        <a:xfrm>
          <a:off x="3857625" y="13335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xdr:row>
      <xdr:rowOff>0</xdr:rowOff>
    </xdr:from>
    <xdr:ext cx="304800" cy="276225"/>
    <xdr:sp macro="" textlink="">
      <xdr:nvSpPr>
        <xdr:cNvPr id="240" name="AutoShape 4954" descr="UND">
          <a:extLst>
            <a:ext uri="{FF2B5EF4-FFF2-40B4-BE49-F238E27FC236}">
              <a16:creationId xmlns:a16="http://schemas.microsoft.com/office/drawing/2014/main" id="{16868886-7B32-43EC-AC04-14F74B878D47}"/>
            </a:ext>
          </a:extLst>
        </xdr:cNvPr>
        <xdr:cNvSpPr>
          <a:spLocks noChangeAspect="1" noChangeArrowheads="1"/>
        </xdr:cNvSpPr>
      </xdr:nvSpPr>
      <xdr:spPr bwMode="auto">
        <a:xfrm>
          <a:off x="3857625" y="123634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xdr:row>
      <xdr:rowOff>0</xdr:rowOff>
    </xdr:from>
    <xdr:ext cx="304800" cy="276225"/>
    <xdr:sp macro="" textlink="">
      <xdr:nvSpPr>
        <xdr:cNvPr id="241" name="AutoShape 4956" descr="UND">
          <a:extLst>
            <a:ext uri="{FF2B5EF4-FFF2-40B4-BE49-F238E27FC236}">
              <a16:creationId xmlns:a16="http://schemas.microsoft.com/office/drawing/2014/main" id="{9B114A49-94CC-4255-AA47-3A179A30B279}"/>
            </a:ext>
          </a:extLst>
        </xdr:cNvPr>
        <xdr:cNvSpPr>
          <a:spLocks noChangeAspect="1" noChangeArrowheads="1"/>
        </xdr:cNvSpPr>
      </xdr:nvSpPr>
      <xdr:spPr bwMode="auto">
        <a:xfrm>
          <a:off x="3857625" y="123634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xdr:row>
      <xdr:rowOff>0</xdr:rowOff>
    </xdr:from>
    <xdr:ext cx="304800" cy="276225"/>
    <xdr:sp macro="" textlink="">
      <xdr:nvSpPr>
        <xdr:cNvPr id="242" name="AutoShape 4958" descr="UND">
          <a:extLst>
            <a:ext uri="{FF2B5EF4-FFF2-40B4-BE49-F238E27FC236}">
              <a16:creationId xmlns:a16="http://schemas.microsoft.com/office/drawing/2014/main" id="{3DF043C9-CEA1-4772-8ECB-9BD46137EA99}"/>
            </a:ext>
          </a:extLst>
        </xdr:cNvPr>
        <xdr:cNvSpPr>
          <a:spLocks noChangeAspect="1" noChangeArrowheads="1"/>
        </xdr:cNvSpPr>
      </xdr:nvSpPr>
      <xdr:spPr bwMode="auto">
        <a:xfrm>
          <a:off x="3857625" y="123634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xdr:row>
      <xdr:rowOff>0</xdr:rowOff>
    </xdr:from>
    <xdr:ext cx="304800" cy="276225"/>
    <xdr:sp macro="" textlink="">
      <xdr:nvSpPr>
        <xdr:cNvPr id="243" name="AutoShape 1226" descr="UND">
          <a:extLst>
            <a:ext uri="{FF2B5EF4-FFF2-40B4-BE49-F238E27FC236}">
              <a16:creationId xmlns:a16="http://schemas.microsoft.com/office/drawing/2014/main" id="{87366686-638F-425E-B3E8-59EE532178B9}"/>
            </a:ext>
          </a:extLst>
        </xdr:cNvPr>
        <xdr:cNvSpPr>
          <a:spLocks noChangeAspect="1" noChangeArrowheads="1"/>
        </xdr:cNvSpPr>
      </xdr:nvSpPr>
      <xdr:spPr bwMode="auto">
        <a:xfrm>
          <a:off x="3857625" y="15278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276225"/>
    <xdr:sp macro="" textlink="">
      <xdr:nvSpPr>
        <xdr:cNvPr id="244" name="AutoShape 4561" descr="UND">
          <a:extLst>
            <a:ext uri="{FF2B5EF4-FFF2-40B4-BE49-F238E27FC236}">
              <a16:creationId xmlns:a16="http://schemas.microsoft.com/office/drawing/2014/main" id="{2D85F3DD-6672-4C04-8139-BBA44A3D6449}"/>
            </a:ext>
          </a:extLst>
        </xdr:cNvPr>
        <xdr:cNvSpPr>
          <a:spLocks noChangeAspect="1" noChangeArrowheads="1"/>
        </xdr:cNvSpPr>
      </xdr:nvSpPr>
      <xdr:spPr bwMode="auto">
        <a:xfrm>
          <a:off x="3857625" y="20459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76</xdr:row>
      <xdr:rowOff>0</xdr:rowOff>
    </xdr:from>
    <xdr:ext cx="304800" cy="276225"/>
    <xdr:sp macro="" textlink="">
      <xdr:nvSpPr>
        <xdr:cNvPr id="245" name="AutoShape 4760" descr="UND">
          <a:extLst>
            <a:ext uri="{FF2B5EF4-FFF2-40B4-BE49-F238E27FC236}">
              <a16:creationId xmlns:a16="http://schemas.microsoft.com/office/drawing/2014/main" id="{8948E8BF-0927-4E7A-843D-98DD2790B1FF}"/>
            </a:ext>
          </a:extLst>
        </xdr:cNvPr>
        <xdr:cNvSpPr>
          <a:spLocks noChangeAspect="1" noChangeArrowheads="1"/>
        </xdr:cNvSpPr>
      </xdr:nvSpPr>
      <xdr:spPr bwMode="auto">
        <a:xfrm>
          <a:off x="3857625" y="118776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76</xdr:row>
      <xdr:rowOff>0</xdr:rowOff>
    </xdr:from>
    <xdr:ext cx="304800" cy="276225"/>
    <xdr:sp macro="" textlink="">
      <xdr:nvSpPr>
        <xdr:cNvPr id="246" name="AutoShape 4762" descr="UND">
          <a:extLst>
            <a:ext uri="{FF2B5EF4-FFF2-40B4-BE49-F238E27FC236}">
              <a16:creationId xmlns:a16="http://schemas.microsoft.com/office/drawing/2014/main" id="{8D39D15D-5A8B-49F4-B934-F78147779DF6}"/>
            </a:ext>
          </a:extLst>
        </xdr:cNvPr>
        <xdr:cNvSpPr>
          <a:spLocks noChangeAspect="1" noChangeArrowheads="1"/>
        </xdr:cNvSpPr>
      </xdr:nvSpPr>
      <xdr:spPr bwMode="auto">
        <a:xfrm>
          <a:off x="3857625" y="118776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76</xdr:row>
      <xdr:rowOff>0</xdr:rowOff>
    </xdr:from>
    <xdr:ext cx="304800" cy="276225"/>
    <xdr:sp macro="" textlink="">
      <xdr:nvSpPr>
        <xdr:cNvPr id="247" name="AutoShape 4770" descr="UND">
          <a:extLst>
            <a:ext uri="{FF2B5EF4-FFF2-40B4-BE49-F238E27FC236}">
              <a16:creationId xmlns:a16="http://schemas.microsoft.com/office/drawing/2014/main" id="{C586E0BD-B36C-4C1C-ABC1-D53BAFB781F9}"/>
            </a:ext>
          </a:extLst>
        </xdr:cNvPr>
        <xdr:cNvSpPr>
          <a:spLocks noChangeAspect="1" noChangeArrowheads="1"/>
        </xdr:cNvSpPr>
      </xdr:nvSpPr>
      <xdr:spPr bwMode="auto">
        <a:xfrm>
          <a:off x="3857625" y="118776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xdr:row>
      <xdr:rowOff>0</xdr:rowOff>
    </xdr:from>
    <xdr:ext cx="304800" cy="276225"/>
    <xdr:sp macro="" textlink="">
      <xdr:nvSpPr>
        <xdr:cNvPr id="248" name="AutoShape 4838" descr="UND">
          <a:extLst>
            <a:ext uri="{FF2B5EF4-FFF2-40B4-BE49-F238E27FC236}">
              <a16:creationId xmlns:a16="http://schemas.microsoft.com/office/drawing/2014/main" id="{93CB211B-CFBD-4731-AE9F-ACB43EF56D08}"/>
            </a:ext>
          </a:extLst>
        </xdr:cNvPr>
        <xdr:cNvSpPr>
          <a:spLocks noChangeAspect="1" noChangeArrowheads="1"/>
        </xdr:cNvSpPr>
      </xdr:nvSpPr>
      <xdr:spPr bwMode="auto">
        <a:xfrm>
          <a:off x="3857625" y="138207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xdr:row>
      <xdr:rowOff>0</xdr:rowOff>
    </xdr:from>
    <xdr:ext cx="304800" cy="276225"/>
    <xdr:sp macro="" textlink="">
      <xdr:nvSpPr>
        <xdr:cNvPr id="249" name="AutoShape 4906" descr="UND">
          <a:extLst>
            <a:ext uri="{FF2B5EF4-FFF2-40B4-BE49-F238E27FC236}">
              <a16:creationId xmlns:a16="http://schemas.microsoft.com/office/drawing/2014/main" id="{FE181967-21E4-440A-9374-D0BE583E29BD}"/>
            </a:ext>
          </a:extLst>
        </xdr:cNvPr>
        <xdr:cNvSpPr>
          <a:spLocks noChangeAspect="1" noChangeArrowheads="1"/>
        </xdr:cNvSpPr>
      </xdr:nvSpPr>
      <xdr:spPr bwMode="auto">
        <a:xfrm>
          <a:off x="3857625" y="13173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xdr:row>
      <xdr:rowOff>0</xdr:rowOff>
    </xdr:from>
    <xdr:ext cx="304800" cy="276225"/>
    <xdr:sp macro="" textlink="">
      <xdr:nvSpPr>
        <xdr:cNvPr id="250" name="AutoShape 4908" descr="UND">
          <a:extLst>
            <a:ext uri="{FF2B5EF4-FFF2-40B4-BE49-F238E27FC236}">
              <a16:creationId xmlns:a16="http://schemas.microsoft.com/office/drawing/2014/main" id="{AEEC3CCB-C237-4945-9750-871BACC4430A}"/>
            </a:ext>
          </a:extLst>
        </xdr:cNvPr>
        <xdr:cNvSpPr>
          <a:spLocks noChangeAspect="1" noChangeArrowheads="1"/>
        </xdr:cNvSpPr>
      </xdr:nvSpPr>
      <xdr:spPr bwMode="auto">
        <a:xfrm>
          <a:off x="3857625" y="13173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xdr:row>
      <xdr:rowOff>0</xdr:rowOff>
    </xdr:from>
    <xdr:ext cx="304800" cy="276225"/>
    <xdr:sp macro="" textlink="">
      <xdr:nvSpPr>
        <xdr:cNvPr id="251" name="AutoShape 4912" descr="UND">
          <a:extLst>
            <a:ext uri="{FF2B5EF4-FFF2-40B4-BE49-F238E27FC236}">
              <a16:creationId xmlns:a16="http://schemas.microsoft.com/office/drawing/2014/main" id="{FED22C58-FBFD-4B34-B7BA-F8D471357E68}"/>
            </a:ext>
          </a:extLst>
        </xdr:cNvPr>
        <xdr:cNvSpPr>
          <a:spLocks noChangeAspect="1" noChangeArrowheads="1"/>
        </xdr:cNvSpPr>
      </xdr:nvSpPr>
      <xdr:spPr bwMode="auto">
        <a:xfrm>
          <a:off x="3857625" y="13173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xdr:row>
      <xdr:rowOff>0</xdr:rowOff>
    </xdr:from>
    <xdr:ext cx="304800" cy="276225"/>
    <xdr:sp macro="" textlink="">
      <xdr:nvSpPr>
        <xdr:cNvPr id="252" name="AutoShape 4948" descr="UND">
          <a:extLst>
            <a:ext uri="{FF2B5EF4-FFF2-40B4-BE49-F238E27FC236}">
              <a16:creationId xmlns:a16="http://schemas.microsoft.com/office/drawing/2014/main" id="{95EFD368-0234-4377-8ECF-C5776824BB13}"/>
            </a:ext>
          </a:extLst>
        </xdr:cNvPr>
        <xdr:cNvSpPr>
          <a:spLocks noChangeAspect="1" noChangeArrowheads="1"/>
        </xdr:cNvSpPr>
      </xdr:nvSpPr>
      <xdr:spPr bwMode="auto">
        <a:xfrm>
          <a:off x="3857625" y="13335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xdr:row>
      <xdr:rowOff>0</xdr:rowOff>
    </xdr:from>
    <xdr:ext cx="304800" cy="276225"/>
    <xdr:sp macro="" textlink="">
      <xdr:nvSpPr>
        <xdr:cNvPr id="253" name="AutoShape 4954" descr="UND">
          <a:extLst>
            <a:ext uri="{FF2B5EF4-FFF2-40B4-BE49-F238E27FC236}">
              <a16:creationId xmlns:a16="http://schemas.microsoft.com/office/drawing/2014/main" id="{CA4090B3-632B-44B5-B808-E03FA0BA7C62}"/>
            </a:ext>
          </a:extLst>
        </xdr:cNvPr>
        <xdr:cNvSpPr>
          <a:spLocks noChangeAspect="1" noChangeArrowheads="1"/>
        </xdr:cNvSpPr>
      </xdr:nvSpPr>
      <xdr:spPr bwMode="auto">
        <a:xfrm>
          <a:off x="3857625" y="123634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xdr:row>
      <xdr:rowOff>0</xdr:rowOff>
    </xdr:from>
    <xdr:ext cx="304800" cy="276225"/>
    <xdr:sp macro="" textlink="">
      <xdr:nvSpPr>
        <xdr:cNvPr id="254" name="AutoShape 4956" descr="UND">
          <a:extLst>
            <a:ext uri="{FF2B5EF4-FFF2-40B4-BE49-F238E27FC236}">
              <a16:creationId xmlns:a16="http://schemas.microsoft.com/office/drawing/2014/main" id="{66AC3241-6896-47AC-9BBA-4B15821D7B8F}"/>
            </a:ext>
          </a:extLst>
        </xdr:cNvPr>
        <xdr:cNvSpPr>
          <a:spLocks noChangeAspect="1" noChangeArrowheads="1"/>
        </xdr:cNvSpPr>
      </xdr:nvSpPr>
      <xdr:spPr bwMode="auto">
        <a:xfrm>
          <a:off x="3857625" y="123634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xdr:row>
      <xdr:rowOff>0</xdr:rowOff>
    </xdr:from>
    <xdr:ext cx="304800" cy="276225"/>
    <xdr:sp macro="" textlink="">
      <xdr:nvSpPr>
        <xdr:cNvPr id="255" name="AutoShape 4958" descr="UND">
          <a:extLst>
            <a:ext uri="{FF2B5EF4-FFF2-40B4-BE49-F238E27FC236}">
              <a16:creationId xmlns:a16="http://schemas.microsoft.com/office/drawing/2014/main" id="{C0AA03B7-AF89-43C5-9759-141E245467C2}"/>
            </a:ext>
          </a:extLst>
        </xdr:cNvPr>
        <xdr:cNvSpPr>
          <a:spLocks noChangeAspect="1" noChangeArrowheads="1"/>
        </xdr:cNvSpPr>
      </xdr:nvSpPr>
      <xdr:spPr bwMode="auto">
        <a:xfrm>
          <a:off x="3857625" y="123634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xdr:row>
      <xdr:rowOff>0</xdr:rowOff>
    </xdr:from>
    <xdr:ext cx="304800" cy="276225"/>
    <xdr:sp macro="" textlink="">
      <xdr:nvSpPr>
        <xdr:cNvPr id="256" name="AutoShape 4561" descr="UND">
          <a:extLst>
            <a:ext uri="{FF2B5EF4-FFF2-40B4-BE49-F238E27FC236}">
              <a16:creationId xmlns:a16="http://schemas.microsoft.com/office/drawing/2014/main" id="{6456AA67-9D36-48F5-8F3E-104E21EABC0B}"/>
            </a:ext>
          </a:extLst>
        </xdr:cNvPr>
        <xdr:cNvSpPr>
          <a:spLocks noChangeAspect="1" noChangeArrowheads="1"/>
        </xdr:cNvSpPr>
      </xdr:nvSpPr>
      <xdr:spPr bwMode="auto">
        <a:xfrm>
          <a:off x="3857625" y="130111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276225"/>
    <xdr:sp macro="" textlink="">
      <xdr:nvSpPr>
        <xdr:cNvPr id="257" name="AutoShape 4760" descr="UND">
          <a:extLst>
            <a:ext uri="{FF2B5EF4-FFF2-40B4-BE49-F238E27FC236}">
              <a16:creationId xmlns:a16="http://schemas.microsoft.com/office/drawing/2014/main" id="{C36A13F1-6E21-4922-AD98-E3BB60A0830E}"/>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276225"/>
    <xdr:sp macro="" textlink="">
      <xdr:nvSpPr>
        <xdr:cNvPr id="258" name="AutoShape 4762" descr="UND">
          <a:extLst>
            <a:ext uri="{FF2B5EF4-FFF2-40B4-BE49-F238E27FC236}">
              <a16:creationId xmlns:a16="http://schemas.microsoft.com/office/drawing/2014/main" id="{E708FDA7-C4E9-48B9-9589-42CA5E4C8DF2}"/>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276225"/>
    <xdr:sp macro="" textlink="">
      <xdr:nvSpPr>
        <xdr:cNvPr id="259" name="AutoShape 4770" descr="UND">
          <a:extLst>
            <a:ext uri="{FF2B5EF4-FFF2-40B4-BE49-F238E27FC236}">
              <a16:creationId xmlns:a16="http://schemas.microsoft.com/office/drawing/2014/main" id="{A627D5A5-D2EF-4438-922A-04A42C16DCE8}"/>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276225"/>
    <xdr:sp macro="" textlink="">
      <xdr:nvSpPr>
        <xdr:cNvPr id="260" name="AutoShape 4838" descr="UND">
          <a:extLst>
            <a:ext uri="{FF2B5EF4-FFF2-40B4-BE49-F238E27FC236}">
              <a16:creationId xmlns:a16="http://schemas.microsoft.com/office/drawing/2014/main" id="{778A3E1B-1990-4EB1-86BF-7B58BB68E5BD}"/>
            </a:ext>
          </a:extLst>
        </xdr:cNvPr>
        <xdr:cNvSpPr>
          <a:spLocks noChangeAspect="1" noChangeArrowheads="1"/>
        </xdr:cNvSpPr>
      </xdr:nvSpPr>
      <xdr:spPr bwMode="auto">
        <a:xfrm>
          <a:off x="3857625" y="141446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xdr:row>
      <xdr:rowOff>0</xdr:rowOff>
    </xdr:from>
    <xdr:ext cx="304800" cy="276225"/>
    <xdr:sp macro="" textlink="">
      <xdr:nvSpPr>
        <xdr:cNvPr id="261" name="AutoShape 4906" descr="UND">
          <a:extLst>
            <a:ext uri="{FF2B5EF4-FFF2-40B4-BE49-F238E27FC236}">
              <a16:creationId xmlns:a16="http://schemas.microsoft.com/office/drawing/2014/main" id="{54104B41-402E-4433-9BB9-A0F2EF61201A}"/>
            </a:ext>
          </a:extLst>
        </xdr:cNvPr>
        <xdr:cNvSpPr>
          <a:spLocks noChangeAspect="1" noChangeArrowheads="1"/>
        </xdr:cNvSpPr>
      </xdr:nvSpPr>
      <xdr:spPr bwMode="auto">
        <a:xfrm>
          <a:off x="3857625" y="17545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xdr:row>
      <xdr:rowOff>0</xdr:rowOff>
    </xdr:from>
    <xdr:ext cx="304800" cy="276225"/>
    <xdr:sp macro="" textlink="">
      <xdr:nvSpPr>
        <xdr:cNvPr id="262" name="AutoShape 4908" descr="UND">
          <a:extLst>
            <a:ext uri="{FF2B5EF4-FFF2-40B4-BE49-F238E27FC236}">
              <a16:creationId xmlns:a16="http://schemas.microsoft.com/office/drawing/2014/main" id="{51A6D912-B45A-4372-83C7-AAA0287CB588}"/>
            </a:ext>
          </a:extLst>
        </xdr:cNvPr>
        <xdr:cNvSpPr>
          <a:spLocks noChangeAspect="1" noChangeArrowheads="1"/>
        </xdr:cNvSpPr>
      </xdr:nvSpPr>
      <xdr:spPr bwMode="auto">
        <a:xfrm>
          <a:off x="3857625" y="17545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xdr:row>
      <xdr:rowOff>0</xdr:rowOff>
    </xdr:from>
    <xdr:ext cx="304800" cy="276225"/>
    <xdr:sp macro="" textlink="">
      <xdr:nvSpPr>
        <xdr:cNvPr id="263" name="AutoShape 4912" descr="UND">
          <a:extLst>
            <a:ext uri="{FF2B5EF4-FFF2-40B4-BE49-F238E27FC236}">
              <a16:creationId xmlns:a16="http://schemas.microsoft.com/office/drawing/2014/main" id="{EC92B54D-6925-4521-9858-0623454751C3}"/>
            </a:ext>
          </a:extLst>
        </xdr:cNvPr>
        <xdr:cNvSpPr>
          <a:spLocks noChangeAspect="1" noChangeArrowheads="1"/>
        </xdr:cNvSpPr>
      </xdr:nvSpPr>
      <xdr:spPr bwMode="auto">
        <a:xfrm>
          <a:off x="3857625" y="17545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276225"/>
    <xdr:sp macro="" textlink="">
      <xdr:nvSpPr>
        <xdr:cNvPr id="264" name="AutoShape 4920" descr="UND">
          <a:extLst>
            <a:ext uri="{FF2B5EF4-FFF2-40B4-BE49-F238E27FC236}">
              <a16:creationId xmlns:a16="http://schemas.microsoft.com/office/drawing/2014/main" id="{FC9BEAE4-50AC-41A5-B8D4-8E63C654C013}"/>
            </a:ext>
          </a:extLst>
        </xdr:cNvPr>
        <xdr:cNvSpPr>
          <a:spLocks noChangeAspect="1" noChangeArrowheads="1"/>
        </xdr:cNvSpPr>
      </xdr:nvSpPr>
      <xdr:spPr bwMode="auto">
        <a:xfrm>
          <a:off x="3857625" y="186785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xdr:row>
      <xdr:rowOff>0</xdr:rowOff>
    </xdr:from>
    <xdr:ext cx="304800" cy="276225"/>
    <xdr:sp macro="" textlink="">
      <xdr:nvSpPr>
        <xdr:cNvPr id="265" name="AutoShape 4948" descr="UND">
          <a:extLst>
            <a:ext uri="{FF2B5EF4-FFF2-40B4-BE49-F238E27FC236}">
              <a16:creationId xmlns:a16="http://schemas.microsoft.com/office/drawing/2014/main" id="{B49D6C24-4014-461A-A46E-4197DEBE8AA8}"/>
            </a:ext>
          </a:extLst>
        </xdr:cNvPr>
        <xdr:cNvSpPr>
          <a:spLocks noChangeAspect="1" noChangeArrowheads="1"/>
        </xdr:cNvSpPr>
      </xdr:nvSpPr>
      <xdr:spPr bwMode="auto">
        <a:xfrm>
          <a:off x="3857625" y="13335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xdr:row>
      <xdr:rowOff>0</xdr:rowOff>
    </xdr:from>
    <xdr:ext cx="304800" cy="276225"/>
    <xdr:sp macro="" textlink="">
      <xdr:nvSpPr>
        <xdr:cNvPr id="266" name="AutoShape 4954" descr="UND">
          <a:extLst>
            <a:ext uri="{FF2B5EF4-FFF2-40B4-BE49-F238E27FC236}">
              <a16:creationId xmlns:a16="http://schemas.microsoft.com/office/drawing/2014/main" id="{C14BCA5F-FE2E-4F16-B5C5-AFE5085BCA84}"/>
            </a:ext>
          </a:extLst>
        </xdr:cNvPr>
        <xdr:cNvSpPr>
          <a:spLocks noChangeAspect="1" noChangeArrowheads="1"/>
        </xdr:cNvSpPr>
      </xdr:nvSpPr>
      <xdr:spPr bwMode="auto">
        <a:xfrm>
          <a:off x="3857625" y="117157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xdr:row>
      <xdr:rowOff>0</xdr:rowOff>
    </xdr:from>
    <xdr:ext cx="304800" cy="276225"/>
    <xdr:sp macro="" textlink="">
      <xdr:nvSpPr>
        <xdr:cNvPr id="267" name="AutoShape 4956" descr="UND">
          <a:extLst>
            <a:ext uri="{FF2B5EF4-FFF2-40B4-BE49-F238E27FC236}">
              <a16:creationId xmlns:a16="http://schemas.microsoft.com/office/drawing/2014/main" id="{CB34B3DE-173E-48EC-87A5-6C9A02BF5F8B}"/>
            </a:ext>
          </a:extLst>
        </xdr:cNvPr>
        <xdr:cNvSpPr>
          <a:spLocks noChangeAspect="1" noChangeArrowheads="1"/>
        </xdr:cNvSpPr>
      </xdr:nvSpPr>
      <xdr:spPr bwMode="auto">
        <a:xfrm>
          <a:off x="3857625" y="117157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xdr:row>
      <xdr:rowOff>0</xdr:rowOff>
    </xdr:from>
    <xdr:ext cx="304800" cy="276225"/>
    <xdr:sp macro="" textlink="">
      <xdr:nvSpPr>
        <xdr:cNvPr id="268" name="AutoShape 4958" descr="UND">
          <a:extLst>
            <a:ext uri="{FF2B5EF4-FFF2-40B4-BE49-F238E27FC236}">
              <a16:creationId xmlns:a16="http://schemas.microsoft.com/office/drawing/2014/main" id="{FE13BB9F-B3FC-4EAA-BF5A-EF70229CBBE2}"/>
            </a:ext>
          </a:extLst>
        </xdr:cNvPr>
        <xdr:cNvSpPr>
          <a:spLocks noChangeAspect="1" noChangeArrowheads="1"/>
        </xdr:cNvSpPr>
      </xdr:nvSpPr>
      <xdr:spPr bwMode="auto">
        <a:xfrm>
          <a:off x="3857625" y="117157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xdr:row>
      <xdr:rowOff>0</xdr:rowOff>
    </xdr:from>
    <xdr:ext cx="304800" cy="276225"/>
    <xdr:sp macro="" textlink="">
      <xdr:nvSpPr>
        <xdr:cNvPr id="269" name="AutoShape 4561" descr="UND">
          <a:extLst>
            <a:ext uri="{FF2B5EF4-FFF2-40B4-BE49-F238E27FC236}">
              <a16:creationId xmlns:a16="http://schemas.microsoft.com/office/drawing/2014/main" id="{3676C861-1923-4427-9885-3BEE6603F861}"/>
            </a:ext>
          </a:extLst>
        </xdr:cNvPr>
        <xdr:cNvSpPr>
          <a:spLocks noChangeAspect="1" noChangeArrowheads="1"/>
        </xdr:cNvSpPr>
      </xdr:nvSpPr>
      <xdr:spPr bwMode="auto">
        <a:xfrm>
          <a:off x="3857625" y="130111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276225"/>
    <xdr:sp macro="" textlink="">
      <xdr:nvSpPr>
        <xdr:cNvPr id="270" name="AutoShape 4760" descr="UND">
          <a:extLst>
            <a:ext uri="{FF2B5EF4-FFF2-40B4-BE49-F238E27FC236}">
              <a16:creationId xmlns:a16="http://schemas.microsoft.com/office/drawing/2014/main" id="{6ECDA4EB-32EA-45B3-8352-28843496AB37}"/>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276225"/>
    <xdr:sp macro="" textlink="">
      <xdr:nvSpPr>
        <xdr:cNvPr id="271" name="AutoShape 4762" descr="UND">
          <a:extLst>
            <a:ext uri="{FF2B5EF4-FFF2-40B4-BE49-F238E27FC236}">
              <a16:creationId xmlns:a16="http://schemas.microsoft.com/office/drawing/2014/main" id="{49D8A151-8A28-4A19-9AAD-F146D3D839E6}"/>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276225"/>
    <xdr:sp macro="" textlink="">
      <xdr:nvSpPr>
        <xdr:cNvPr id="272" name="AutoShape 4770" descr="UND">
          <a:extLst>
            <a:ext uri="{FF2B5EF4-FFF2-40B4-BE49-F238E27FC236}">
              <a16:creationId xmlns:a16="http://schemas.microsoft.com/office/drawing/2014/main" id="{AFF5CE90-4D5D-4F34-86D6-E7E4A6B73081}"/>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276225"/>
    <xdr:sp macro="" textlink="">
      <xdr:nvSpPr>
        <xdr:cNvPr id="273" name="AutoShape 4838" descr="UND">
          <a:extLst>
            <a:ext uri="{FF2B5EF4-FFF2-40B4-BE49-F238E27FC236}">
              <a16:creationId xmlns:a16="http://schemas.microsoft.com/office/drawing/2014/main" id="{176D3A2B-BE03-4973-8E20-8EA81B4264BE}"/>
            </a:ext>
          </a:extLst>
        </xdr:cNvPr>
        <xdr:cNvSpPr>
          <a:spLocks noChangeAspect="1" noChangeArrowheads="1"/>
        </xdr:cNvSpPr>
      </xdr:nvSpPr>
      <xdr:spPr bwMode="auto">
        <a:xfrm>
          <a:off x="3857625" y="141446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xdr:row>
      <xdr:rowOff>0</xdr:rowOff>
    </xdr:from>
    <xdr:ext cx="304800" cy="276225"/>
    <xdr:sp macro="" textlink="">
      <xdr:nvSpPr>
        <xdr:cNvPr id="274" name="AutoShape 4906" descr="UND">
          <a:extLst>
            <a:ext uri="{FF2B5EF4-FFF2-40B4-BE49-F238E27FC236}">
              <a16:creationId xmlns:a16="http://schemas.microsoft.com/office/drawing/2014/main" id="{3ACFF9A4-CFF8-4D94-B7D0-ABFD76CA56D8}"/>
            </a:ext>
          </a:extLst>
        </xdr:cNvPr>
        <xdr:cNvSpPr>
          <a:spLocks noChangeAspect="1" noChangeArrowheads="1"/>
        </xdr:cNvSpPr>
      </xdr:nvSpPr>
      <xdr:spPr bwMode="auto">
        <a:xfrm>
          <a:off x="3857625" y="17545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xdr:row>
      <xdr:rowOff>0</xdr:rowOff>
    </xdr:from>
    <xdr:ext cx="304800" cy="276225"/>
    <xdr:sp macro="" textlink="">
      <xdr:nvSpPr>
        <xdr:cNvPr id="275" name="AutoShape 4908" descr="UND">
          <a:extLst>
            <a:ext uri="{FF2B5EF4-FFF2-40B4-BE49-F238E27FC236}">
              <a16:creationId xmlns:a16="http://schemas.microsoft.com/office/drawing/2014/main" id="{C2B0D78F-0F6E-4411-97D5-6E904D61DB7E}"/>
            </a:ext>
          </a:extLst>
        </xdr:cNvPr>
        <xdr:cNvSpPr>
          <a:spLocks noChangeAspect="1" noChangeArrowheads="1"/>
        </xdr:cNvSpPr>
      </xdr:nvSpPr>
      <xdr:spPr bwMode="auto">
        <a:xfrm>
          <a:off x="3857625" y="17545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xdr:row>
      <xdr:rowOff>0</xdr:rowOff>
    </xdr:from>
    <xdr:ext cx="304800" cy="276225"/>
    <xdr:sp macro="" textlink="">
      <xdr:nvSpPr>
        <xdr:cNvPr id="276" name="AutoShape 4912" descr="UND">
          <a:extLst>
            <a:ext uri="{FF2B5EF4-FFF2-40B4-BE49-F238E27FC236}">
              <a16:creationId xmlns:a16="http://schemas.microsoft.com/office/drawing/2014/main" id="{8DF13560-2D21-4E12-A6B7-FBF5A29E007D}"/>
            </a:ext>
          </a:extLst>
        </xdr:cNvPr>
        <xdr:cNvSpPr>
          <a:spLocks noChangeAspect="1" noChangeArrowheads="1"/>
        </xdr:cNvSpPr>
      </xdr:nvSpPr>
      <xdr:spPr bwMode="auto">
        <a:xfrm>
          <a:off x="3857625" y="17545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276225"/>
    <xdr:sp macro="" textlink="">
      <xdr:nvSpPr>
        <xdr:cNvPr id="277" name="AutoShape 4920" descr="UND">
          <a:extLst>
            <a:ext uri="{FF2B5EF4-FFF2-40B4-BE49-F238E27FC236}">
              <a16:creationId xmlns:a16="http://schemas.microsoft.com/office/drawing/2014/main" id="{BC64B1E2-48D3-4572-934E-BAB6EC4584EE}"/>
            </a:ext>
          </a:extLst>
        </xdr:cNvPr>
        <xdr:cNvSpPr>
          <a:spLocks noChangeAspect="1" noChangeArrowheads="1"/>
        </xdr:cNvSpPr>
      </xdr:nvSpPr>
      <xdr:spPr bwMode="auto">
        <a:xfrm>
          <a:off x="3857625" y="186785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xdr:row>
      <xdr:rowOff>0</xdr:rowOff>
    </xdr:from>
    <xdr:ext cx="304800" cy="276225"/>
    <xdr:sp macro="" textlink="">
      <xdr:nvSpPr>
        <xdr:cNvPr id="278" name="AutoShape 4948" descr="UND">
          <a:extLst>
            <a:ext uri="{FF2B5EF4-FFF2-40B4-BE49-F238E27FC236}">
              <a16:creationId xmlns:a16="http://schemas.microsoft.com/office/drawing/2014/main" id="{0E1326FC-89E3-49E3-8727-0024DB0EEFA9}"/>
            </a:ext>
          </a:extLst>
        </xdr:cNvPr>
        <xdr:cNvSpPr>
          <a:spLocks noChangeAspect="1" noChangeArrowheads="1"/>
        </xdr:cNvSpPr>
      </xdr:nvSpPr>
      <xdr:spPr bwMode="auto">
        <a:xfrm>
          <a:off x="3857625" y="13335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xdr:row>
      <xdr:rowOff>0</xdr:rowOff>
    </xdr:from>
    <xdr:ext cx="304800" cy="276225"/>
    <xdr:sp macro="" textlink="">
      <xdr:nvSpPr>
        <xdr:cNvPr id="279" name="AutoShape 4954" descr="UND">
          <a:extLst>
            <a:ext uri="{FF2B5EF4-FFF2-40B4-BE49-F238E27FC236}">
              <a16:creationId xmlns:a16="http://schemas.microsoft.com/office/drawing/2014/main" id="{17AADAB4-6CD1-40F9-B674-5A88E0F6DABC}"/>
            </a:ext>
          </a:extLst>
        </xdr:cNvPr>
        <xdr:cNvSpPr>
          <a:spLocks noChangeAspect="1" noChangeArrowheads="1"/>
        </xdr:cNvSpPr>
      </xdr:nvSpPr>
      <xdr:spPr bwMode="auto">
        <a:xfrm>
          <a:off x="3857625" y="117157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xdr:row>
      <xdr:rowOff>0</xdr:rowOff>
    </xdr:from>
    <xdr:ext cx="304800" cy="276225"/>
    <xdr:sp macro="" textlink="">
      <xdr:nvSpPr>
        <xdr:cNvPr id="280" name="AutoShape 4956" descr="UND">
          <a:extLst>
            <a:ext uri="{FF2B5EF4-FFF2-40B4-BE49-F238E27FC236}">
              <a16:creationId xmlns:a16="http://schemas.microsoft.com/office/drawing/2014/main" id="{0D14F7EF-4E5C-4FFA-B2F0-03BC120BFBFA}"/>
            </a:ext>
          </a:extLst>
        </xdr:cNvPr>
        <xdr:cNvSpPr>
          <a:spLocks noChangeAspect="1" noChangeArrowheads="1"/>
        </xdr:cNvSpPr>
      </xdr:nvSpPr>
      <xdr:spPr bwMode="auto">
        <a:xfrm>
          <a:off x="3857625" y="117157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xdr:row>
      <xdr:rowOff>0</xdr:rowOff>
    </xdr:from>
    <xdr:ext cx="304800" cy="276225"/>
    <xdr:sp macro="" textlink="">
      <xdr:nvSpPr>
        <xdr:cNvPr id="281" name="AutoShape 4958" descr="UND">
          <a:extLst>
            <a:ext uri="{FF2B5EF4-FFF2-40B4-BE49-F238E27FC236}">
              <a16:creationId xmlns:a16="http://schemas.microsoft.com/office/drawing/2014/main" id="{9FD32162-873A-4E03-8FD4-E490E1CC0CDE}"/>
            </a:ext>
          </a:extLst>
        </xdr:cNvPr>
        <xdr:cNvSpPr>
          <a:spLocks noChangeAspect="1" noChangeArrowheads="1"/>
        </xdr:cNvSpPr>
      </xdr:nvSpPr>
      <xdr:spPr bwMode="auto">
        <a:xfrm>
          <a:off x="3857625" y="117157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xdr:row>
      <xdr:rowOff>0</xdr:rowOff>
    </xdr:from>
    <xdr:ext cx="304800" cy="276225"/>
    <xdr:sp macro="" textlink="">
      <xdr:nvSpPr>
        <xdr:cNvPr id="282" name="AutoShape 4561" descr="UND">
          <a:extLst>
            <a:ext uri="{FF2B5EF4-FFF2-40B4-BE49-F238E27FC236}">
              <a16:creationId xmlns:a16="http://schemas.microsoft.com/office/drawing/2014/main" id="{066D095A-B827-4FF3-8FA4-114EC375396D}"/>
            </a:ext>
          </a:extLst>
        </xdr:cNvPr>
        <xdr:cNvSpPr>
          <a:spLocks noChangeAspect="1" noChangeArrowheads="1"/>
        </xdr:cNvSpPr>
      </xdr:nvSpPr>
      <xdr:spPr bwMode="auto">
        <a:xfrm>
          <a:off x="3857625" y="130111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276225"/>
    <xdr:sp macro="" textlink="">
      <xdr:nvSpPr>
        <xdr:cNvPr id="283" name="AutoShape 4760" descr="UND">
          <a:extLst>
            <a:ext uri="{FF2B5EF4-FFF2-40B4-BE49-F238E27FC236}">
              <a16:creationId xmlns:a16="http://schemas.microsoft.com/office/drawing/2014/main" id="{F15E1D31-079D-47E9-B0B0-1E9FF94DDCE3}"/>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276225"/>
    <xdr:sp macro="" textlink="">
      <xdr:nvSpPr>
        <xdr:cNvPr id="284" name="AutoShape 4762" descr="UND">
          <a:extLst>
            <a:ext uri="{FF2B5EF4-FFF2-40B4-BE49-F238E27FC236}">
              <a16:creationId xmlns:a16="http://schemas.microsoft.com/office/drawing/2014/main" id="{3E4C6CBD-76FD-4DF9-8125-8D71E50C49F7}"/>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276225"/>
    <xdr:sp macro="" textlink="">
      <xdr:nvSpPr>
        <xdr:cNvPr id="285" name="AutoShape 4770" descr="UND">
          <a:extLst>
            <a:ext uri="{FF2B5EF4-FFF2-40B4-BE49-F238E27FC236}">
              <a16:creationId xmlns:a16="http://schemas.microsoft.com/office/drawing/2014/main" id="{682BC72D-2C44-430E-AC29-08FD17CC8AD6}"/>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276225"/>
    <xdr:sp macro="" textlink="">
      <xdr:nvSpPr>
        <xdr:cNvPr id="286" name="AutoShape 4838" descr="UND">
          <a:extLst>
            <a:ext uri="{FF2B5EF4-FFF2-40B4-BE49-F238E27FC236}">
              <a16:creationId xmlns:a16="http://schemas.microsoft.com/office/drawing/2014/main" id="{44DD356B-3B11-49DF-88AB-3C8BADE3CF07}"/>
            </a:ext>
          </a:extLst>
        </xdr:cNvPr>
        <xdr:cNvSpPr>
          <a:spLocks noChangeAspect="1" noChangeArrowheads="1"/>
        </xdr:cNvSpPr>
      </xdr:nvSpPr>
      <xdr:spPr bwMode="auto">
        <a:xfrm>
          <a:off x="3857625" y="141446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xdr:row>
      <xdr:rowOff>0</xdr:rowOff>
    </xdr:from>
    <xdr:ext cx="304800" cy="276225"/>
    <xdr:sp macro="" textlink="">
      <xdr:nvSpPr>
        <xdr:cNvPr id="287" name="AutoShape 4906" descr="UND">
          <a:extLst>
            <a:ext uri="{FF2B5EF4-FFF2-40B4-BE49-F238E27FC236}">
              <a16:creationId xmlns:a16="http://schemas.microsoft.com/office/drawing/2014/main" id="{7FABED2A-71D9-4E3C-BBDC-05D5197EC332}"/>
            </a:ext>
          </a:extLst>
        </xdr:cNvPr>
        <xdr:cNvSpPr>
          <a:spLocks noChangeAspect="1" noChangeArrowheads="1"/>
        </xdr:cNvSpPr>
      </xdr:nvSpPr>
      <xdr:spPr bwMode="auto">
        <a:xfrm>
          <a:off x="3857625" y="17545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xdr:row>
      <xdr:rowOff>0</xdr:rowOff>
    </xdr:from>
    <xdr:ext cx="304800" cy="276225"/>
    <xdr:sp macro="" textlink="">
      <xdr:nvSpPr>
        <xdr:cNvPr id="288" name="AutoShape 4908" descr="UND">
          <a:extLst>
            <a:ext uri="{FF2B5EF4-FFF2-40B4-BE49-F238E27FC236}">
              <a16:creationId xmlns:a16="http://schemas.microsoft.com/office/drawing/2014/main" id="{42B6851E-89D1-4374-8794-B994B9313D0E}"/>
            </a:ext>
          </a:extLst>
        </xdr:cNvPr>
        <xdr:cNvSpPr>
          <a:spLocks noChangeAspect="1" noChangeArrowheads="1"/>
        </xdr:cNvSpPr>
      </xdr:nvSpPr>
      <xdr:spPr bwMode="auto">
        <a:xfrm>
          <a:off x="3857625" y="17545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xdr:row>
      <xdr:rowOff>0</xdr:rowOff>
    </xdr:from>
    <xdr:ext cx="304800" cy="276225"/>
    <xdr:sp macro="" textlink="">
      <xdr:nvSpPr>
        <xdr:cNvPr id="289" name="AutoShape 4912" descr="UND">
          <a:extLst>
            <a:ext uri="{FF2B5EF4-FFF2-40B4-BE49-F238E27FC236}">
              <a16:creationId xmlns:a16="http://schemas.microsoft.com/office/drawing/2014/main" id="{DC408EFD-693F-480F-8002-BEAA895C9CCC}"/>
            </a:ext>
          </a:extLst>
        </xdr:cNvPr>
        <xdr:cNvSpPr>
          <a:spLocks noChangeAspect="1" noChangeArrowheads="1"/>
        </xdr:cNvSpPr>
      </xdr:nvSpPr>
      <xdr:spPr bwMode="auto">
        <a:xfrm>
          <a:off x="3857625" y="17545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276225"/>
    <xdr:sp macro="" textlink="">
      <xdr:nvSpPr>
        <xdr:cNvPr id="290" name="AutoShape 4920" descr="UND">
          <a:extLst>
            <a:ext uri="{FF2B5EF4-FFF2-40B4-BE49-F238E27FC236}">
              <a16:creationId xmlns:a16="http://schemas.microsoft.com/office/drawing/2014/main" id="{9FF7BE81-FF52-4D26-9047-CA34DCBF0047}"/>
            </a:ext>
          </a:extLst>
        </xdr:cNvPr>
        <xdr:cNvSpPr>
          <a:spLocks noChangeAspect="1" noChangeArrowheads="1"/>
        </xdr:cNvSpPr>
      </xdr:nvSpPr>
      <xdr:spPr bwMode="auto">
        <a:xfrm>
          <a:off x="3857625" y="186785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xdr:row>
      <xdr:rowOff>0</xdr:rowOff>
    </xdr:from>
    <xdr:ext cx="304800" cy="276225"/>
    <xdr:sp macro="" textlink="">
      <xdr:nvSpPr>
        <xdr:cNvPr id="291" name="AutoShape 4948" descr="UND">
          <a:extLst>
            <a:ext uri="{FF2B5EF4-FFF2-40B4-BE49-F238E27FC236}">
              <a16:creationId xmlns:a16="http://schemas.microsoft.com/office/drawing/2014/main" id="{514B1F2D-0183-463A-8A97-B58E345FA920}"/>
            </a:ext>
          </a:extLst>
        </xdr:cNvPr>
        <xdr:cNvSpPr>
          <a:spLocks noChangeAspect="1" noChangeArrowheads="1"/>
        </xdr:cNvSpPr>
      </xdr:nvSpPr>
      <xdr:spPr bwMode="auto">
        <a:xfrm>
          <a:off x="3857625" y="13335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xdr:row>
      <xdr:rowOff>0</xdr:rowOff>
    </xdr:from>
    <xdr:ext cx="304800" cy="276225"/>
    <xdr:sp macro="" textlink="">
      <xdr:nvSpPr>
        <xdr:cNvPr id="292" name="AutoShape 4954" descr="UND">
          <a:extLst>
            <a:ext uri="{FF2B5EF4-FFF2-40B4-BE49-F238E27FC236}">
              <a16:creationId xmlns:a16="http://schemas.microsoft.com/office/drawing/2014/main" id="{ADB643FB-4C8D-43C8-824C-9813E6F0E627}"/>
            </a:ext>
          </a:extLst>
        </xdr:cNvPr>
        <xdr:cNvSpPr>
          <a:spLocks noChangeAspect="1" noChangeArrowheads="1"/>
        </xdr:cNvSpPr>
      </xdr:nvSpPr>
      <xdr:spPr bwMode="auto">
        <a:xfrm>
          <a:off x="3857625" y="117157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xdr:row>
      <xdr:rowOff>0</xdr:rowOff>
    </xdr:from>
    <xdr:ext cx="304800" cy="276225"/>
    <xdr:sp macro="" textlink="">
      <xdr:nvSpPr>
        <xdr:cNvPr id="293" name="AutoShape 4956" descr="UND">
          <a:extLst>
            <a:ext uri="{FF2B5EF4-FFF2-40B4-BE49-F238E27FC236}">
              <a16:creationId xmlns:a16="http://schemas.microsoft.com/office/drawing/2014/main" id="{0455DDA6-AFAB-4ECE-B883-614994DB2221}"/>
            </a:ext>
          </a:extLst>
        </xdr:cNvPr>
        <xdr:cNvSpPr>
          <a:spLocks noChangeAspect="1" noChangeArrowheads="1"/>
        </xdr:cNvSpPr>
      </xdr:nvSpPr>
      <xdr:spPr bwMode="auto">
        <a:xfrm>
          <a:off x="3857625" y="117157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xdr:row>
      <xdr:rowOff>0</xdr:rowOff>
    </xdr:from>
    <xdr:ext cx="304800" cy="276225"/>
    <xdr:sp macro="" textlink="">
      <xdr:nvSpPr>
        <xdr:cNvPr id="294" name="AutoShape 4958" descr="UND">
          <a:extLst>
            <a:ext uri="{FF2B5EF4-FFF2-40B4-BE49-F238E27FC236}">
              <a16:creationId xmlns:a16="http://schemas.microsoft.com/office/drawing/2014/main" id="{DCFB785C-681F-4362-AD58-4B6C5EE68A7E}"/>
            </a:ext>
          </a:extLst>
        </xdr:cNvPr>
        <xdr:cNvSpPr>
          <a:spLocks noChangeAspect="1" noChangeArrowheads="1"/>
        </xdr:cNvSpPr>
      </xdr:nvSpPr>
      <xdr:spPr bwMode="auto">
        <a:xfrm>
          <a:off x="3857625" y="117157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xdr:row>
      <xdr:rowOff>0</xdr:rowOff>
    </xdr:from>
    <xdr:ext cx="304800" cy="276225"/>
    <xdr:sp macro="" textlink="">
      <xdr:nvSpPr>
        <xdr:cNvPr id="295" name="AutoShape 4561" descr="UND">
          <a:extLst>
            <a:ext uri="{FF2B5EF4-FFF2-40B4-BE49-F238E27FC236}">
              <a16:creationId xmlns:a16="http://schemas.microsoft.com/office/drawing/2014/main" id="{D50F5EAE-64CE-4482-B87B-37044081861C}"/>
            </a:ext>
          </a:extLst>
        </xdr:cNvPr>
        <xdr:cNvSpPr>
          <a:spLocks noChangeAspect="1" noChangeArrowheads="1"/>
        </xdr:cNvSpPr>
      </xdr:nvSpPr>
      <xdr:spPr bwMode="auto">
        <a:xfrm>
          <a:off x="3857625" y="130111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276225"/>
    <xdr:sp macro="" textlink="">
      <xdr:nvSpPr>
        <xdr:cNvPr id="296" name="AutoShape 4760" descr="UND">
          <a:extLst>
            <a:ext uri="{FF2B5EF4-FFF2-40B4-BE49-F238E27FC236}">
              <a16:creationId xmlns:a16="http://schemas.microsoft.com/office/drawing/2014/main" id="{BD7FCF63-3192-44A2-8CFB-1464F6D164FD}"/>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276225"/>
    <xdr:sp macro="" textlink="">
      <xdr:nvSpPr>
        <xdr:cNvPr id="297" name="AutoShape 4762" descr="UND">
          <a:extLst>
            <a:ext uri="{FF2B5EF4-FFF2-40B4-BE49-F238E27FC236}">
              <a16:creationId xmlns:a16="http://schemas.microsoft.com/office/drawing/2014/main" id="{E6F2C138-F392-469B-B9B0-3F0E8379DCE8}"/>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276225"/>
    <xdr:sp macro="" textlink="">
      <xdr:nvSpPr>
        <xdr:cNvPr id="298" name="AutoShape 4770" descr="UND">
          <a:extLst>
            <a:ext uri="{FF2B5EF4-FFF2-40B4-BE49-F238E27FC236}">
              <a16:creationId xmlns:a16="http://schemas.microsoft.com/office/drawing/2014/main" id="{CFA9746D-D24B-4381-A0F9-341A82C94490}"/>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276225"/>
    <xdr:sp macro="" textlink="">
      <xdr:nvSpPr>
        <xdr:cNvPr id="299" name="AutoShape 4838" descr="UND">
          <a:extLst>
            <a:ext uri="{FF2B5EF4-FFF2-40B4-BE49-F238E27FC236}">
              <a16:creationId xmlns:a16="http://schemas.microsoft.com/office/drawing/2014/main" id="{387A326E-DE1C-45FE-9E3F-578C081508BC}"/>
            </a:ext>
          </a:extLst>
        </xdr:cNvPr>
        <xdr:cNvSpPr>
          <a:spLocks noChangeAspect="1" noChangeArrowheads="1"/>
        </xdr:cNvSpPr>
      </xdr:nvSpPr>
      <xdr:spPr bwMode="auto">
        <a:xfrm>
          <a:off x="3857625" y="141446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xdr:row>
      <xdr:rowOff>0</xdr:rowOff>
    </xdr:from>
    <xdr:ext cx="304800" cy="276225"/>
    <xdr:sp macro="" textlink="">
      <xdr:nvSpPr>
        <xdr:cNvPr id="300" name="AutoShape 4906" descr="UND">
          <a:extLst>
            <a:ext uri="{FF2B5EF4-FFF2-40B4-BE49-F238E27FC236}">
              <a16:creationId xmlns:a16="http://schemas.microsoft.com/office/drawing/2014/main" id="{379A3E29-D422-439E-BA27-94BE90BCD775}"/>
            </a:ext>
          </a:extLst>
        </xdr:cNvPr>
        <xdr:cNvSpPr>
          <a:spLocks noChangeAspect="1" noChangeArrowheads="1"/>
        </xdr:cNvSpPr>
      </xdr:nvSpPr>
      <xdr:spPr bwMode="auto">
        <a:xfrm>
          <a:off x="3857625" y="17545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xdr:row>
      <xdr:rowOff>0</xdr:rowOff>
    </xdr:from>
    <xdr:ext cx="304800" cy="276225"/>
    <xdr:sp macro="" textlink="">
      <xdr:nvSpPr>
        <xdr:cNvPr id="301" name="AutoShape 4908" descr="UND">
          <a:extLst>
            <a:ext uri="{FF2B5EF4-FFF2-40B4-BE49-F238E27FC236}">
              <a16:creationId xmlns:a16="http://schemas.microsoft.com/office/drawing/2014/main" id="{071B725C-CBFD-471B-BEB8-DBE4A39A6245}"/>
            </a:ext>
          </a:extLst>
        </xdr:cNvPr>
        <xdr:cNvSpPr>
          <a:spLocks noChangeAspect="1" noChangeArrowheads="1"/>
        </xdr:cNvSpPr>
      </xdr:nvSpPr>
      <xdr:spPr bwMode="auto">
        <a:xfrm>
          <a:off x="3857625" y="17545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xdr:row>
      <xdr:rowOff>0</xdr:rowOff>
    </xdr:from>
    <xdr:ext cx="304800" cy="276225"/>
    <xdr:sp macro="" textlink="">
      <xdr:nvSpPr>
        <xdr:cNvPr id="302" name="AutoShape 4912" descr="UND">
          <a:extLst>
            <a:ext uri="{FF2B5EF4-FFF2-40B4-BE49-F238E27FC236}">
              <a16:creationId xmlns:a16="http://schemas.microsoft.com/office/drawing/2014/main" id="{7FECDE3B-411D-4990-B2F5-490AD168BF7B}"/>
            </a:ext>
          </a:extLst>
        </xdr:cNvPr>
        <xdr:cNvSpPr>
          <a:spLocks noChangeAspect="1" noChangeArrowheads="1"/>
        </xdr:cNvSpPr>
      </xdr:nvSpPr>
      <xdr:spPr bwMode="auto">
        <a:xfrm>
          <a:off x="3857625" y="17545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276225"/>
    <xdr:sp macro="" textlink="">
      <xdr:nvSpPr>
        <xdr:cNvPr id="303" name="AutoShape 4920" descr="UND">
          <a:extLst>
            <a:ext uri="{FF2B5EF4-FFF2-40B4-BE49-F238E27FC236}">
              <a16:creationId xmlns:a16="http://schemas.microsoft.com/office/drawing/2014/main" id="{7D9770E8-D5FB-4A90-B129-BDB1E4561062}"/>
            </a:ext>
          </a:extLst>
        </xdr:cNvPr>
        <xdr:cNvSpPr>
          <a:spLocks noChangeAspect="1" noChangeArrowheads="1"/>
        </xdr:cNvSpPr>
      </xdr:nvSpPr>
      <xdr:spPr bwMode="auto">
        <a:xfrm>
          <a:off x="3857625" y="186785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xdr:row>
      <xdr:rowOff>0</xdr:rowOff>
    </xdr:from>
    <xdr:ext cx="304800" cy="276225"/>
    <xdr:sp macro="" textlink="">
      <xdr:nvSpPr>
        <xdr:cNvPr id="304" name="AutoShape 4948" descr="UND">
          <a:extLst>
            <a:ext uri="{FF2B5EF4-FFF2-40B4-BE49-F238E27FC236}">
              <a16:creationId xmlns:a16="http://schemas.microsoft.com/office/drawing/2014/main" id="{5F369B90-7BFB-4094-9D7C-756CBA463DA2}"/>
            </a:ext>
          </a:extLst>
        </xdr:cNvPr>
        <xdr:cNvSpPr>
          <a:spLocks noChangeAspect="1" noChangeArrowheads="1"/>
        </xdr:cNvSpPr>
      </xdr:nvSpPr>
      <xdr:spPr bwMode="auto">
        <a:xfrm>
          <a:off x="3857625" y="13335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xdr:row>
      <xdr:rowOff>0</xdr:rowOff>
    </xdr:from>
    <xdr:ext cx="304800" cy="276225"/>
    <xdr:sp macro="" textlink="">
      <xdr:nvSpPr>
        <xdr:cNvPr id="305" name="AutoShape 4954" descr="UND">
          <a:extLst>
            <a:ext uri="{FF2B5EF4-FFF2-40B4-BE49-F238E27FC236}">
              <a16:creationId xmlns:a16="http://schemas.microsoft.com/office/drawing/2014/main" id="{A81233DE-9500-44DB-9345-D3B0ECDE33FA}"/>
            </a:ext>
          </a:extLst>
        </xdr:cNvPr>
        <xdr:cNvSpPr>
          <a:spLocks noChangeAspect="1" noChangeArrowheads="1"/>
        </xdr:cNvSpPr>
      </xdr:nvSpPr>
      <xdr:spPr bwMode="auto">
        <a:xfrm>
          <a:off x="3857625" y="117157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xdr:row>
      <xdr:rowOff>0</xdr:rowOff>
    </xdr:from>
    <xdr:ext cx="304800" cy="276225"/>
    <xdr:sp macro="" textlink="">
      <xdr:nvSpPr>
        <xdr:cNvPr id="306" name="AutoShape 4956" descr="UND">
          <a:extLst>
            <a:ext uri="{FF2B5EF4-FFF2-40B4-BE49-F238E27FC236}">
              <a16:creationId xmlns:a16="http://schemas.microsoft.com/office/drawing/2014/main" id="{B8AC5E4D-9870-4468-A406-960BDF341B54}"/>
            </a:ext>
          </a:extLst>
        </xdr:cNvPr>
        <xdr:cNvSpPr>
          <a:spLocks noChangeAspect="1" noChangeArrowheads="1"/>
        </xdr:cNvSpPr>
      </xdr:nvSpPr>
      <xdr:spPr bwMode="auto">
        <a:xfrm>
          <a:off x="3857625" y="117157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xdr:row>
      <xdr:rowOff>0</xdr:rowOff>
    </xdr:from>
    <xdr:ext cx="304800" cy="276225"/>
    <xdr:sp macro="" textlink="">
      <xdr:nvSpPr>
        <xdr:cNvPr id="307" name="AutoShape 4958" descr="UND">
          <a:extLst>
            <a:ext uri="{FF2B5EF4-FFF2-40B4-BE49-F238E27FC236}">
              <a16:creationId xmlns:a16="http://schemas.microsoft.com/office/drawing/2014/main" id="{D4481A35-CB95-4163-BE47-85C4B8D8CEC8}"/>
            </a:ext>
          </a:extLst>
        </xdr:cNvPr>
        <xdr:cNvSpPr>
          <a:spLocks noChangeAspect="1" noChangeArrowheads="1"/>
        </xdr:cNvSpPr>
      </xdr:nvSpPr>
      <xdr:spPr bwMode="auto">
        <a:xfrm>
          <a:off x="3857625" y="117157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76225"/>
    <xdr:sp macro="" textlink="">
      <xdr:nvSpPr>
        <xdr:cNvPr id="308" name="AutoShape 4561" descr="UND">
          <a:extLst>
            <a:ext uri="{FF2B5EF4-FFF2-40B4-BE49-F238E27FC236}">
              <a16:creationId xmlns:a16="http://schemas.microsoft.com/office/drawing/2014/main" id="{00D8CFF1-D12D-474E-B289-0A94826CCABB}"/>
            </a:ext>
          </a:extLst>
        </xdr:cNvPr>
        <xdr:cNvSpPr>
          <a:spLocks noChangeAspect="1" noChangeArrowheads="1"/>
        </xdr:cNvSpPr>
      </xdr:nvSpPr>
      <xdr:spPr bwMode="auto">
        <a:xfrm>
          <a:off x="3857625" y="170592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276225"/>
    <xdr:sp macro="" textlink="">
      <xdr:nvSpPr>
        <xdr:cNvPr id="309" name="AutoShape 4906" descr="UND">
          <a:extLst>
            <a:ext uri="{FF2B5EF4-FFF2-40B4-BE49-F238E27FC236}">
              <a16:creationId xmlns:a16="http://schemas.microsoft.com/office/drawing/2014/main" id="{47EAC7BB-4327-4D36-ACD3-C4F3BADBE67D}"/>
            </a:ext>
          </a:extLst>
        </xdr:cNvPr>
        <xdr:cNvSpPr>
          <a:spLocks noChangeAspect="1" noChangeArrowheads="1"/>
        </xdr:cNvSpPr>
      </xdr:nvSpPr>
      <xdr:spPr bwMode="auto">
        <a:xfrm>
          <a:off x="3857625" y="186785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276225"/>
    <xdr:sp macro="" textlink="">
      <xdr:nvSpPr>
        <xdr:cNvPr id="310" name="AutoShape 4908" descr="UND">
          <a:extLst>
            <a:ext uri="{FF2B5EF4-FFF2-40B4-BE49-F238E27FC236}">
              <a16:creationId xmlns:a16="http://schemas.microsoft.com/office/drawing/2014/main" id="{7ED58EB1-EF30-42F1-82EA-6C75EA314A76}"/>
            </a:ext>
          </a:extLst>
        </xdr:cNvPr>
        <xdr:cNvSpPr>
          <a:spLocks noChangeAspect="1" noChangeArrowheads="1"/>
        </xdr:cNvSpPr>
      </xdr:nvSpPr>
      <xdr:spPr bwMode="auto">
        <a:xfrm>
          <a:off x="3857625" y="186785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276225"/>
    <xdr:sp macro="" textlink="">
      <xdr:nvSpPr>
        <xdr:cNvPr id="311" name="AutoShape 4912" descr="UND">
          <a:extLst>
            <a:ext uri="{FF2B5EF4-FFF2-40B4-BE49-F238E27FC236}">
              <a16:creationId xmlns:a16="http://schemas.microsoft.com/office/drawing/2014/main" id="{A71B7B0B-8D79-40FA-99D5-A8D21F3F7F30}"/>
            </a:ext>
          </a:extLst>
        </xdr:cNvPr>
        <xdr:cNvSpPr>
          <a:spLocks noChangeAspect="1" noChangeArrowheads="1"/>
        </xdr:cNvSpPr>
      </xdr:nvSpPr>
      <xdr:spPr bwMode="auto">
        <a:xfrm>
          <a:off x="3857625" y="186785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xdr:row>
      <xdr:rowOff>0</xdr:rowOff>
    </xdr:from>
    <xdr:ext cx="304800" cy="276225"/>
    <xdr:sp macro="" textlink="">
      <xdr:nvSpPr>
        <xdr:cNvPr id="312" name="AutoShape 4920" descr="UND">
          <a:extLst>
            <a:ext uri="{FF2B5EF4-FFF2-40B4-BE49-F238E27FC236}">
              <a16:creationId xmlns:a16="http://schemas.microsoft.com/office/drawing/2014/main" id="{0808C83E-D5CF-4C08-8473-30A5CE5B2E64}"/>
            </a:ext>
          </a:extLst>
        </xdr:cNvPr>
        <xdr:cNvSpPr>
          <a:spLocks noChangeAspect="1" noChangeArrowheads="1"/>
        </xdr:cNvSpPr>
      </xdr:nvSpPr>
      <xdr:spPr bwMode="auto">
        <a:xfrm>
          <a:off x="3857625" y="13173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76</xdr:row>
      <xdr:rowOff>0</xdr:rowOff>
    </xdr:from>
    <xdr:ext cx="304800" cy="276225"/>
    <xdr:sp macro="" textlink="">
      <xdr:nvSpPr>
        <xdr:cNvPr id="313" name="AutoShape 4954" descr="UND">
          <a:extLst>
            <a:ext uri="{FF2B5EF4-FFF2-40B4-BE49-F238E27FC236}">
              <a16:creationId xmlns:a16="http://schemas.microsoft.com/office/drawing/2014/main" id="{4DBF3F03-945C-4558-A3A3-F703B4BA4816}"/>
            </a:ext>
          </a:extLst>
        </xdr:cNvPr>
        <xdr:cNvSpPr>
          <a:spLocks noChangeAspect="1" noChangeArrowheads="1"/>
        </xdr:cNvSpPr>
      </xdr:nvSpPr>
      <xdr:spPr bwMode="auto">
        <a:xfrm>
          <a:off x="3857625" y="118776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76</xdr:row>
      <xdr:rowOff>0</xdr:rowOff>
    </xdr:from>
    <xdr:ext cx="304800" cy="276225"/>
    <xdr:sp macro="" textlink="">
      <xdr:nvSpPr>
        <xdr:cNvPr id="314" name="AutoShape 4956" descr="UND">
          <a:extLst>
            <a:ext uri="{FF2B5EF4-FFF2-40B4-BE49-F238E27FC236}">
              <a16:creationId xmlns:a16="http://schemas.microsoft.com/office/drawing/2014/main" id="{6CB7F1A6-89E5-460F-8223-7B2CCD04C967}"/>
            </a:ext>
          </a:extLst>
        </xdr:cNvPr>
        <xdr:cNvSpPr>
          <a:spLocks noChangeAspect="1" noChangeArrowheads="1"/>
        </xdr:cNvSpPr>
      </xdr:nvSpPr>
      <xdr:spPr bwMode="auto">
        <a:xfrm>
          <a:off x="3857625" y="118776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76</xdr:row>
      <xdr:rowOff>0</xdr:rowOff>
    </xdr:from>
    <xdr:ext cx="304800" cy="276225"/>
    <xdr:sp macro="" textlink="">
      <xdr:nvSpPr>
        <xdr:cNvPr id="315" name="AutoShape 4958" descr="UND">
          <a:extLst>
            <a:ext uri="{FF2B5EF4-FFF2-40B4-BE49-F238E27FC236}">
              <a16:creationId xmlns:a16="http://schemas.microsoft.com/office/drawing/2014/main" id="{FD5826FB-C9FA-4CC4-8998-CCBDD36B3E55}"/>
            </a:ext>
          </a:extLst>
        </xdr:cNvPr>
        <xdr:cNvSpPr>
          <a:spLocks noChangeAspect="1" noChangeArrowheads="1"/>
        </xdr:cNvSpPr>
      </xdr:nvSpPr>
      <xdr:spPr bwMode="auto">
        <a:xfrm>
          <a:off x="3857625" y="118776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76225"/>
    <xdr:sp macro="" textlink="">
      <xdr:nvSpPr>
        <xdr:cNvPr id="316" name="AutoShape 4561" descr="UND">
          <a:extLst>
            <a:ext uri="{FF2B5EF4-FFF2-40B4-BE49-F238E27FC236}">
              <a16:creationId xmlns:a16="http://schemas.microsoft.com/office/drawing/2014/main" id="{00D3E261-0418-46B1-84E3-86EC3FF58FF1}"/>
            </a:ext>
          </a:extLst>
        </xdr:cNvPr>
        <xdr:cNvSpPr>
          <a:spLocks noChangeAspect="1" noChangeArrowheads="1"/>
        </xdr:cNvSpPr>
      </xdr:nvSpPr>
      <xdr:spPr bwMode="auto">
        <a:xfrm>
          <a:off x="3857625" y="170592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276225"/>
    <xdr:sp macro="" textlink="">
      <xdr:nvSpPr>
        <xdr:cNvPr id="317" name="AutoShape 4906" descr="UND">
          <a:extLst>
            <a:ext uri="{FF2B5EF4-FFF2-40B4-BE49-F238E27FC236}">
              <a16:creationId xmlns:a16="http://schemas.microsoft.com/office/drawing/2014/main" id="{FAF95B64-97F8-48A0-A814-9EBCF1000054}"/>
            </a:ext>
          </a:extLst>
        </xdr:cNvPr>
        <xdr:cNvSpPr>
          <a:spLocks noChangeAspect="1" noChangeArrowheads="1"/>
        </xdr:cNvSpPr>
      </xdr:nvSpPr>
      <xdr:spPr bwMode="auto">
        <a:xfrm>
          <a:off x="3857625" y="186785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276225"/>
    <xdr:sp macro="" textlink="">
      <xdr:nvSpPr>
        <xdr:cNvPr id="318" name="AutoShape 4908" descr="UND">
          <a:extLst>
            <a:ext uri="{FF2B5EF4-FFF2-40B4-BE49-F238E27FC236}">
              <a16:creationId xmlns:a16="http://schemas.microsoft.com/office/drawing/2014/main" id="{808F78F9-2218-4FE5-94B9-68DC61555A24}"/>
            </a:ext>
          </a:extLst>
        </xdr:cNvPr>
        <xdr:cNvSpPr>
          <a:spLocks noChangeAspect="1" noChangeArrowheads="1"/>
        </xdr:cNvSpPr>
      </xdr:nvSpPr>
      <xdr:spPr bwMode="auto">
        <a:xfrm>
          <a:off x="3857625" y="186785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276225"/>
    <xdr:sp macro="" textlink="">
      <xdr:nvSpPr>
        <xdr:cNvPr id="319" name="AutoShape 4912" descr="UND">
          <a:extLst>
            <a:ext uri="{FF2B5EF4-FFF2-40B4-BE49-F238E27FC236}">
              <a16:creationId xmlns:a16="http://schemas.microsoft.com/office/drawing/2014/main" id="{0B489E77-7EB6-4519-8A80-CAE056A67251}"/>
            </a:ext>
          </a:extLst>
        </xdr:cNvPr>
        <xdr:cNvSpPr>
          <a:spLocks noChangeAspect="1" noChangeArrowheads="1"/>
        </xdr:cNvSpPr>
      </xdr:nvSpPr>
      <xdr:spPr bwMode="auto">
        <a:xfrm>
          <a:off x="3857625" y="186785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xdr:row>
      <xdr:rowOff>0</xdr:rowOff>
    </xdr:from>
    <xdr:ext cx="304800" cy="276225"/>
    <xdr:sp macro="" textlink="">
      <xdr:nvSpPr>
        <xdr:cNvPr id="320" name="AutoShape 4920" descr="UND">
          <a:extLst>
            <a:ext uri="{FF2B5EF4-FFF2-40B4-BE49-F238E27FC236}">
              <a16:creationId xmlns:a16="http://schemas.microsoft.com/office/drawing/2014/main" id="{F34CDE14-C0E5-453D-8E39-260017375778}"/>
            </a:ext>
          </a:extLst>
        </xdr:cNvPr>
        <xdr:cNvSpPr>
          <a:spLocks noChangeAspect="1" noChangeArrowheads="1"/>
        </xdr:cNvSpPr>
      </xdr:nvSpPr>
      <xdr:spPr bwMode="auto">
        <a:xfrm>
          <a:off x="3857625" y="13173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76</xdr:row>
      <xdr:rowOff>0</xdr:rowOff>
    </xdr:from>
    <xdr:ext cx="304800" cy="276225"/>
    <xdr:sp macro="" textlink="">
      <xdr:nvSpPr>
        <xdr:cNvPr id="321" name="AutoShape 4954" descr="UND">
          <a:extLst>
            <a:ext uri="{FF2B5EF4-FFF2-40B4-BE49-F238E27FC236}">
              <a16:creationId xmlns:a16="http://schemas.microsoft.com/office/drawing/2014/main" id="{27D3897F-703A-4E9A-A170-CF67F3B14EDF}"/>
            </a:ext>
          </a:extLst>
        </xdr:cNvPr>
        <xdr:cNvSpPr>
          <a:spLocks noChangeAspect="1" noChangeArrowheads="1"/>
        </xdr:cNvSpPr>
      </xdr:nvSpPr>
      <xdr:spPr bwMode="auto">
        <a:xfrm>
          <a:off x="3857625" y="118776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76</xdr:row>
      <xdr:rowOff>0</xdr:rowOff>
    </xdr:from>
    <xdr:ext cx="304800" cy="276225"/>
    <xdr:sp macro="" textlink="">
      <xdr:nvSpPr>
        <xdr:cNvPr id="322" name="AutoShape 4956" descr="UND">
          <a:extLst>
            <a:ext uri="{FF2B5EF4-FFF2-40B4-BE49-F238E27FC236}">
              <a16:creationId xmlns:a16="http://schemas.microsoft.com/office/drawing/2014/main" id="{49A15BA3-07EE-41A5-A3A7-015A22C73002}"/>
            </a:ext>
          </a:extLst>
        </xdr:cNvPr>
        <xdr:cNvSpPr>
          <a:spLocks noChangeAspect="1" noChangeArrowheads="1"/>
        </xdr:cNvSpPr>
      </xdr:nvSpPr>
      <xdr:spPr bwMode="auto">
        <a:xfrm>
          <a:off x="3857625" y="118776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76</xdr:row>
      <xdr:rowOff>0</xdr:rowOff>
    </xdr:from>
    <xdr:ext cx="304800" cy="276225"/>
    <xdr:sp macro="" textlink="">
      <xdr:nvSpPr>
        <xdr:cNvPr id="323" name="AutoShape 4958" descr="UND">
          <a:extLst>
            <a:ext uri="{FF2B5EF4-FFF2-40B4-BE49-F238E27FC236}">
              <a16:creationId xmlns:a16="http://schemas.microsoft.com/office/drawing/2014/main" id="{F3D04287-703F-4690-91C2-0A5D94683891}"/>
            </a:ext>
          </a:extLst>
        </xdr:cNvPr>
        <xdr:cNvSpPr>
          <a:spLocks noChangeAspect="1" noChangeArrowheads="1"/>
        </xdr:cNvSpPr>
      </xdr:nvSpPr>
      <xdr:spPr bwMode="auto">
        <a:xfrm>
          <a:off x="3857625" y="118776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xdr:row>
      <xdr:rowOff>0</xdr:rowOff>
    </xdr:from>
    <xdr:ext cx="304800" cy="276225"/>
    <xdr:sp macro="" textlink="">
      <xdr:nvSpPr>
        <xdr:cNvPr id="324" name="AutoShape 4906" descr="UND">
          <a:extLst>
            <a:ext uri="{FF2B5EF4-FFF2-40B4-BE49-F238E27FC236}">
              <a16:creationId xmlns:a16="http://schemas.microsoft.com/office/drawing/2014/main" id="{7B5CDDA7-2BC7-4556-A422-EABAE512F853}"/>
            </a:ext>
          </a:extLst>
        </xdr:cNvPr>
        <xdr:cNvSpPr>
          <a:spLocks noChangeAspect="1" noChangeArrowheads="1"/>
        </xdr:cNvSpPr>
      </xdr:nvSpPr>
      <xdr:spPr bwMode="auto">
        <a:xfrm>
          <a:off x="3857625" y="149542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xdr:row>
      <xdr:rowOff>0</xdr:rowOff>
    </xdr:from>
    <xdr:ext cx="304800" cy="276225"/>
    <xdr:sp macro="" textlink="">
      <xdr:nvSpPr>
        <xdr:cNvPr id="325" name="AutoShape 4908" descr="UND">
          <a:extLst>
            <a:ext uri="{FF2B5EF4-FFF2-40B4-BE49-F238E27FC236}">
              <a16:creationId xmlns:a16="http://schemas.microsoft.com/office/drawing/2014/main" id="{2990D540-457A-4B2D-AB64-A9499783271F}"/>
            </a:ext>
          </a:extLst>
        </xdr:cNvPr>
        <xdr:cNvSpPr>
          <a:spLocks noChangeAspect="1" noChangeArrowheads="1"/>
        </xdr:cNvSpPr>
      </xdr:nvSpPr>
      <xdr:spPr bwMode="auto">
        <a:xfrm>
          <a:off x="3857625" y="149542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xdr:row>
      <xdr:rowOff>0</xdr:rowOff>
    </xdr:from>
    <xdr:ext cx="304800" cy="276225"/>
    <xdr:sp macro="" textlink="">
      <xdr:nvSpPr>
        <xdr:cNvPr id="326" name="AutoShape 4912" descr="UND">
          <a:extLst>
            <a:ext uri="{FF2B5EF4-FFF2-40B4-BE49-F238E27FC236}">
              <a16:creationId xmlns:a16="http://schemas.microsoft.com/office/drawing/2014/main" id="{0E882E40-9716-41C2-9227-192E12152064}"/>
            </a:ext>
          </a:extLst>
        </xdr:cNvPr>
        <xdr:cNvSpPr>
          <a:spLocks noChangeAspect="1" noChangeArrowheads="1"/>
        </xdr:cNvSpPr>
      </xdr:nvSpPr>
      <xdr:spPr bwMode="auto">
        <a:xfrm>
          <a:off x="3857625" y="149542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276225"/>
    <xdr:sp macro="" textlink="">
      <xdr:nvSpPr>
        <xdr:cNvPr id="327" name="AutoShape 4920" descr="UND">
          <a:extLst>
            <a:ext uri="{FF2B5EF4-FFF2-40B4-BE49-F238E27FC236}">
              <a16:creationId xmlns:a16="http://schemas.microsoft.com/office/drawing/2014/main" id="{98E7841E-0F0E-408B-8A19-0FB4FDA193E1}"/>
            </a:ext>
          </a:extLst>
        </xdr:cNvPr>
        <xdr:cNvSpPr>
          <a:spLocks noChangeAspect="1" noChangeArrowheads="1"/>
        </xdr:cNvSpPr>
      </xdr:nvSpPr>
      <xdr:spPr bwMode="auto">
        <a:xfrm>
          <a:off x="3857625" y="186785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276225"/>
    <xdr:sp macro="" textlink="">
      <xdr:nvSpPr>
        <xdr:cNvPr id="328" name="AutoShape 4954" descr="UND">
          <a:extLst>
            <a:ext uri="{FF2B5EF4-FFF2-40B4-BE49-F238E27FC236}">
              <a16:creationId xmlns:a16="http://schemas.microsoft.com/office/drawing/2014/main" id="{E7A4253A-7138-4D70-99D8-83ACD8B8BF89}"/>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276225"/>
    <xdr:sp macro="" textlink="">
      <xdr:nvSpPr>
        <xdr:cNvPr id="329" name="AutoShape 4956" descr="UND">
          <a:extLst>
            <a:ext uri="{FF2B5EF4-FFF2-40B4-BE49-F238E27FC236}">
              <a16:creationId xmlns:a16="http://schemas.microsoft.com/office/drawing/2014/main" id="{F06BBA2D-FF02-4041-A0FE-711EE31D25CA}"/>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276225"/>
    <xdr:sp macro="" textlink="">
      <xdr:nvSpPr>
        <xdr:cNvPr id="330" name="AutoShape 4958" descr="UND">
          <a:extLst>
            <a:ext uri="{FF2B5EF4-FFF2-40B4-BE49-F238E27FC236}">
              <a16:creationId xmlns:a16="http://schemas.microsoft.com/office/drawing/2014/main" id="{EDD87B42-B8DF-4D1C-92B5-81E4410DD81F}"/>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xdr:row>
      <xdr:rowOff>0</xdr:rowOff>
    </xdr:from>
    <xdr:ext cx="304800" cy="276225"/>
    <xdr:sp macro="" textlink="">
      <xdr:nvSpPr>
        <xdr:cNvPr id="331" name="AutoShape 4906" descr="UND">
          <a:extLst>
            <a:ext uri="{FF2B5EF4-FFF2-40B4-BE49-F238E27FC236}">
              <a16:creationId xmlns:a16="http://schemas.microsoft.com/office/drawing/2014/main" id="{5DA9B036-DCE0-4CF6-9ADB-6A7075EA71A7}"/>
            </a:ext>
          </a:extLst>
        </xdr:cNvPr>
        <xdr:cNvSpPr>
          <a:spLocks noChangeAspect="1" noChangeArrowheads="1"/>
        </xdr:cNvSpPr>
      </xdr:nvSpPr>
      <xdr:spPr bwMode="auto">
        <a:xfrm>
          <a:off x="3857625" y="149542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xdr:row>
      <xdr:rowOff>0</xdr:rowOff>
    </xdr:from>
    <xdr:ext cx="304800" cy="276225"/>
    <xdr:sp macro="" textlink="">
      <xdr:nvSpPr>
        <xdr:cNvPr id="332" name="AutoShape 4908" descr="UND">
          <a:extLst>
            <a:ext uri="{FF2B5EF4-FFF2-40B4-BE49-F238E27FC236}">
              <a16:creationId xmlns:a16="http://schemas.microsoft.com/office/drawing/2014/main" id="{4719A656-75B9-4A15-8390-5B5A255922DB}"/>
            </a:ext>
          </a:extLst>
        </xdr:cNvPr>
        <xdr:cNvSpPr>
          <a:spLocks noChangeAspect="1" noChangeArrowheads="1"/>
        </xdr:cNvSpPr>
      </xdr:nvSpPr>
      <xdr:spPr bwMode="auto">
        <a:xfrm>
          <a:off x="3857625" y="149542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xdr:row>
      <xdr:rowOff>0</xdr:rowOff>
    </xdr:from>
    <xdr:ext cx="304800" cy="276225"/>
    <xdr:sp macro="" textlink="">
      <xdr:nvSpPr>
        <xdr:cNvPr id="333" name="AutoShape 4912" descr="UND">
          <a:extLst>
            <a:ext uri="{FF2B5EF4-FFF2-40B4-BE49-F238E27FC236}">
              <a16:creationId xmlns:a16="http://schemas.microsoft.com/office/drawing/2014/main" id="{83FEDF4D-CB96-48A5-B854-2FF52FA2E0BC}"/>
            </a:ext>
          </a:extLst>
        </xdr:cNvPr>
        <xdr:cNvSpPr>
          <a:spLocks noChangeAspect="1" noChangeArrowheads="1"/>
        </xdr:cNvSpPr>
      </xdr:nvSpPr>
      <xdr:spPr bwMode="auto">
        <a:xfrm>
          <a:off x="3857625" y="149542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276225"/>
    <xdr:sp macro="" textlink="">
      <xdr:nvSpPr>
        <xdr:cNvPr id="334" name="AutoShape 4920" descr="UND">
          <a:extLst>
            <a:ext uri="{FF2B5EF4-FFF2-40B4-BE49-F238E27FC236}">
              <a16:creationId xmlns:a16="http://schemas.microsoft.com/office/drawing/2014/main" id="{58CB93B7-EACB-4F17-83FC-F8917220E9CC}"/>
            </a:ext>
          </a:extLst>
        </xdr:cNvPr>
        <xdr:cNvSpPr>
          <a:spLocks noChangeAspect="1" noChangeArrowheads="1"/>
        </xdr:cNvSpPr>
      </xdr:nvSpPr>
      <xdr:spPr bwMode="auto">
        <a:xfrm>
          <a:off x="3857625" y="186785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276225"/>
    <xdr:sp macro="" textlink="">
      <xdr:nvSpPr>
        <xdr:cNvPr id="335" name="AutoShape 4954" descr="UND">
          <a:extLst>
            <a:ext uri="{FF2B5EF4-FFF2-40B4-BE49-F238E27FC236}">
              <a16:creationId xmlns:a16="http://schemas.microsoft.com/office/drawing/2014/main" id="{54DC80FD-8AA1-4C4F-AF1C-02B932968087}"/>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276225"/>
    <xdr:sp macro="" textlink="">
      <xdr:nvSpPr>
        <xdr:cNvPr id="336" name="AutoShape 4956" descr="UND">
          <a:extLst>
            <a:ext uri="{FF2B5EF4-FFF2-40B4-BE49-F238E27FC236}">
              <a16:creationId xmlns:a16="http://schemas.microsoft.com/office/drawing/2014/main" id="{69568C9E-77E6-4D35-9DFB-D8CF4F6BD447}"/>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276225"/>
    <xdr:sp macro="" textlink="">
      <xdr:nvSpPr>
        <xdr:cNvPr id="337" name="AutoShape 4958" descr="UND">
          <a:extLst>
            <a:ext uri="{FF2B5EF4-FFF2-40B4-BE49-F238E27FC236}">
              <a16:creationId xmlns:a16="http://schemas.microsoft.com/office/drawing/2014/main" id="{350AEFDB-8D67-4C91-A782-B040F6BC73B8}"/>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276225"/>
    <xdr:sp macro="" textlink="">
      <xdr:nvSpPr>
        <xdr:cNvPr id="338" name="AutoShape 4561" descr="UND">
          <a:extLst>
            <a:ext uri="{FF2B5EF4-FFF2-40B4-BE49-F238E27FC236}">
              <a16:creationId xmlns:a16="http://schemas.microsoft.com/office/drawing/2014/main" id="{6D1392F3-1C33-4DB5-865A-32480125D3EC}"/>
            </a:ext>
          </a:extLst>
        </xdr:cNvPr>
        <xdr:cNvSpPr>
          <a:spLocks noChangeAspect="1" noChangeArrowheads="1"/>
        </xdr:cNvSpPr>
      </xdr:nvSpPr>
      <xdr:spPr bwMode="auto">
        <a:xfrm>
          <a:off x="3857625" y="191643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276225"/>
    <xdr:sp macro="" textlink="">
      <xdr:nvSpPr>
        <xdr:cNvPr id="339" name="AutoShape 4906" descr="UND">
          <a:extLst>
            <a:ext uri="{FF2B5EF4-FFF2-40B4-BE49-F238E27FC236}">
              <a16:creationId xmlns:a16="http://schemas.microsoft.com/office/drawing/2014/main" id="{C66EB079-600C-499C-AA23-AF1E069C054F}"/>
            </a:ext>
          </a:extLst>
        </xdr:cNvPr>
        <xdr:cNvSpPr>
          <a:spLocks noChangeAspect="1" noChangeArrowheads="1"/>
        </xdr:cNvSpPr>
      </xdr:nvSpPr>
      <xdr:spPr bwMode="auto">
        <a:xfrm>
          <a:off x="3857625" y="147923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276225"/>
    <xdr:sp macro="" textlink="">
      <xdr:nvSpPr>
        <xdr:cNvPr id="340" name="AutoShape 4908" descr="UND">
          <a:extLst>
            <a:ext uri="{FF2B5EF4-FFF2-40B4-BE49-F238E27FC236}">
              <a16:creationId xmlns:a16="http://schemas.microsoft.com/office/drawing/2014/main" id="{8403EAC5-BF3D-4429-8356-7B2AB154B5E4}"/>
            </a:ext>
          </a:extLst>
        </xdr:cNvPr>
        <xdr:cNvSpPr>
          <a:spLocks noChangeAspect="1" noChangeArrowheads="1"/>
        </xdr:cNvSpPr>
      </xdr:nvSpPr>
      <xdr:spPr bwMode="auto">
        <a:xfrm>
          <a:off x="3857625" y="147923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276225"/>
    <xdr:sp macro="" textlink="">
      <xdr:nvSpPr>
        <xdr:cNvPr id="341" name="AutoShape 4912" descr="UND">
          <a:extLst>
            <a:ext uri="{FF2B5EF4-FFF2-40B4-BE49-F238E27FC236}">
              <a16:creationId xmlns:a16="http://schemas.microsoft.com/office/drawing/2014/main" id="{D10B747B-FB62-4CDB-A92E-FA28169EE382}"/>
            </a:ext>
          </a:extLst>
        </xdr:cNvPr>
        <xdr:cNvSpPr>
          <a:spLocks noChangeAspect="1" noChangeArrowheads="1"/>
        </xdr:cNvSpPr>
      </xdr:nvSpPr>
      <xdr:spPr bwMode="auto">
        <a:xfrm>
          <a:off x="3857625" y="147923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xdr:row>
      <xdr:rowOff>0</xdr:rowOff>
    </xdr:from>
    <xdr:ext cx="304800" cy="276225"/>
    <xdr:sp macro="" textlink="">
      <xdr:nvSpPr>
        <xdr:cNvPr id="342" name="AutoShape 4920" descr="UND">
          <a:extLst>
            <a:ext uri="{FF2B5EF4-FFF2-40B4-BE49-F238E27FC236}">
              <a16:creationId xmlns:a16="http://schemas.microsoft.com/office/drawing/2014/main" id="{DF5B7F24-10E3-44D9-B786-147CCFBE8E22}"/>
            </a:ext>
          </a:extLst>
        </xdr:cNvPr>
        <xdr:cNvSpPr>
          <a:spLocks noChangeAspect="1" noChangeArrowheads="1"/>
        </xdr:cNvSpPr>
      </xdr:nvSpPr>
      <xdr:spPr bwMode="auto">
        <a:xfrm>
          <a:off x="3857625" y="126873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276225"/>
    <xdr:sp macro="" textlink="">
      <xdr:nvSpPr>
        <xdr:cNvPr id="343" name="AutoShape 4954" descr="UND">
          <a:extLst>
            <a:ext uri="{FF2B5EF4-FFF2-40B4-BE49-F238E27FC236}">
              <a16:creationId xmlns:a16="http://schemas.microsoft.com/office/drawing/2014/main" id="{FC263E42-AFEC-4D59-BC48-74D2F7D410E3}"/>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276225"/>
    <xdr:sp macro="" textlink="">
      <xdr:nvSpPr>
        <xdr:cNvPr id="344" name="AutoShape 4956" descr="UND">
          <a:extLst>
            <a:ext uri="{FF2B5EF4-FFF2-40B4-BE49-F238E27FC236}">
              <a16:creationId xmlns:a16="http://schemas.microsoft.com/office/drawing/2014/main" id="{FFC903E4-BDA6-4877-9655-8A5066B7369C}"/>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276225"/>
    <xdr:sp macro="" textlink="">
      <xdr:nvSpPr>
        <xdr:cNvPr id="345" name="AutoShape 4958" descr="UND">
          <a:extLst>
            <a:ext uri="{FF2B5EF4-FFF2-40B4-BE49-F238E27FC236}">
              <a16:creationId xmlns:a16="http://schemas.microsoft.com/office/drawing/2014/main" id="{4433406A-C53E-47C7-9D58-F28A46A42B0F}"/>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276225"/>
    <xdr:sp macro="" textlink="">
      <xdr:nvSpPr>
        <xdr:cNvPr id="346" name="AutoShape 4561" descr="UND">
          <a:extLst>
            <a:ext uri="{FF2B5EF4-FFF2-40B4-BE49-F238E27FC236}">
              <a16:creationId xmlns:a16="http://schemas.microsoft.com/office/drawing/2014/main" id="{69944C3F-B1E3-407A-9830-A406898FDBC7}"/>
            </a:ext>
          </a:extLst>
        </xdr:cNvPr>
        <xdr:cNvSpPr>
          <a:spLocks noChangeAspect="1" noChangeArrowheads="1"/>
        </xdr:cNvSpPr>
      </xdr:nvSpPr>
      <xdr:spPr bwMode="auto">
        <a:xfrm>
          <a:off x="3857625" y="191643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276225"/>
    <xdr:sp macro="" textlink="">
      <xdr:nvSpPr>
        <xdr:cNvPr id="347" name="AutoShape 4906" descr="UND">
          <a:extLst>
            <a:ext uri="{FF2B5EF4-FFF2-40B4-BE49-F238E27FC236}">
              <a16:creationId xmlns:a16="http://schemas.microsoft.com/office/drawing/2014/main" id="{7806A9F6-033C-4214-8BF5-68C9F6D8D13A}"/>
            </a:ext>
          </a:extLst>
        </xdr:cNvPr>
        <xdr:cNvSpPr>
          <a:spLocks noChangeAspect="1" noChangeArrowheads="1"/>
        </xdr:cNvSpPr>
      </xdr:nvSpPr>
      <xdr:spPr bwMode="auto">
        <a:xfrm>
          <a:off x="3857625" y="147923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276225"/>
    <xdr:sp macro="" textlink="">
      <xdr:nvSpPr>
        <xdr:cNvPr id="348" name="AutoShape 4908" descr="UND">
          <a:extLst>
            <a:ext uri="{FF2B5EF4-FFF2-40B4-BE49-F238E27FC236}">
              <a16:creationId xmlns:a16="http://schemas.microsoft.com/office/drawing/2014/main" id="{F6D78F38-838E-41CD-8C5F-D9F279C39BA9}"/>
            </a:ext>
          </a:extLst>
        </xdr:cNvPr>
        <xdr:cNvSpPr>
          <a:spLocks noChangeAspect="1" noChangeArrowheads="1"/>
        </xdr:cNvSpPr>
      </xdr:nvSpPr>
      <xdr:spPr bwMode="auto">
        <a:xfrm>
          <a:off x="3857625" y="147923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276225"/>
    <xdr:sp macro="" textlink="">
      <xdr:nvSpPr>
        <xdr:cNvPr id="349" name="AutoShape 4912" descr="UND">
          <a:extLst>
            <a:ext uri="{FF2B5EF4-FFF2-40B4-BE49-F238E27FC236}">
              <a16:creationId xmlns:a16="http://schemas.microsoft.com/office/drawing/2014/main" id="{DABEF72E-F272-47B4-8F79-8806BC49FBEF}"/>
            </a:ext>
          </a:extLst>
        </xdr:cNvPr>
        <xdr:cNvSpPr>
          <a:spLocks noChangeAspect="1" noChangeArrowheads="1"/>
        </xdr:cNvSpPr>
      </xdr:nvSpPr>
      <xdr:spPr bwMode="auto">
        <a:xfrm>
          <a:off x="3857625" y="147923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xdr:row>
      <xdr:rowOff>0</xdr:rowOff>
    </xdr:from>
    <xdr:ext cx="304800" cy="276225"/>
    <xdr:sp macro="" textlink="">
      <xdr:nvSpPr>
        <xdr:cNvPr id="350" name="AutoShape 4920" descr="UND">
          <a:extLst>
            <a:ext uri="{FF2B5EF4-FFF2-40B4-BE49-F238E27FC236}">
              <a16:creationId xmlns:a16="http://schemas.microsoft.com/office/drawing/2014/main" id="{F0208BC5-9DDC-4D80-96D2-5F0FC7BF5F1C}"/>
            </a:ext>
          </a:extLst>
        </xdr:cNvPr>
        <xdr:cNvSpPr>
          <a:spLocks noChangeAspect="1" noChangeArrowheads="1"/>
        </xdr:cNvSpPr>
      </xdr:nvSpPr>
      <xdr:spPr bwMode="auto">
        <a:xfrm>
          <a:off x="3857625" y="126873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276225"/>
    <xdr:sp macro="" textlink="">
      <xdr:nvSpPr>
        <xdr:cNvPr id="351" name="AutoShape 4954" descr="UND">
          <a:extLst>
            <a:ext uri="{FF2B5EF4-FFF2-40B4-BE49-F238E27FC236}">
              <a16:creationId xmlns:a16="http://schemas.microsoft.com/office/drawing/2014/main" id="{E4DC0254-0D3B-4A12-BD8D-E691B87B9913}"/>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276225"/>
    <xdr:sp macro="" textlink="">
      <xdr:nvSpPr>
        <xdr:cNvPr id="352" name="AutoShape 4956" descr="UND">
          <a:extLst>
            <a:ext uri="{FF2B5EF4-FFF2-40B4-BE49-F238E27FC236}">
              <a16:creationId xmlns:a16="http://schemas.microsoft.com/office/drawing/2014/main" id="{1C368474-D3F0-4117-9DCC-C3E94AA2CE82}"/>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276225"/>
    <xdr:sp macro="" textlink="">
      <xdr:nvSpPr>
        <xdr:cNvPr id="353" name="AutoShape 4958" descr="UND">
          <a:extLst>
            <a:ext uri="{FF2B5EF4-FFF2-40B4-BE49-F238E27FC236}">
              <a16:creationId xmlns:a16="http://schemas.microsoft.com/office/drawing/2014/main" id="{DEF1CA45-C918-438F-A928-1CC1C94B277C}"/>
            </a:ext>
          </a:extLst>
        </xdr:cNvPr>
        <xdr:cNvSpPr>
          <a:spLocks noChangeAspect="1" noChangeArrowheads="1"/>
        </xdr:cNvSpPr>
      </xdr:nvSpPr>
      <xdr:spPr bwMode="auto">
        <a:xfrm>
          <a:off x="3857625" y="11068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276225"/>
    <xdr:sp macro="" textlink="">
      <xdr:nvSpPr>
        <xdr:cNvPr id="354" name="AutoShape 4561" descr="UND">
          <a:extLst>
            <a:ext uri="{FF2B5EF4-FFF2-40B4-BE49-F238E27FC236}">
              <a16:creationId xmlns:a16="http://schemas.microsoft.com/office/drawing/2014/main" id="{F88C042B-058A-4685-B4F1-CD6194296DB5}"/>
            </a:ext>
          </a:extLst>
        </xdr:cNvPr>
        <xdr:cNvSpPr>
          <a:spLocks noChangeAspect="1" noChangeArrowheads="1"/>
        </xdr:cNvSpPr>
      </xdr:nvSpPr>
      <xdr:spPr bwMode="auto">
        <a:xfrm>
          <a:off x="3857625" y="177069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xdr:row>
      <xdr:rowOff>0</xdr:rowOff>
    </xdr:from>
    <xdr:ext cx="304800" cy="276225"/>
    <xdr:sp macro="" textlink="">
      <xdr:nvSpPr>
        <xdr:cNvPr id="355" name="AutoShape 4906" descr="UND">
          <a:extLst>
            <a:ext uri="{FF2B5EF4-FFF2-40B4-BE49-F238E27FC236}">
              <a16:creationId xmlns:a16="http://schemas.microsoft.com/office/drawing/2014/main" id="{3EFFAB49-6632-4587-8A95-C98942516E77}"/>
            </a:ext>
          </a:extLst>
        </xdr:cNvPr>
        <xdr:cNvSpPr>
          <a:spLocks noChangeAspect="1" noChangeArrowheads="1"/>
        </xdr:cNvSpPr>
      </xdr:nvSpPr>
      <xdr:spPr bwMode="auto">
        <a:xfrm>
          <a:off x="3857625" y="13982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xdr:row>
      <xdr:rowOff>0</xdr:rowOff>
    </xdr:from>
    <xdr:ext cx="304800" cy="276225"/>
    <xdr:sp macro="" textlink="">
      <xdr:nvSpPr>
        <xdr:cNvPr id="356" name="AutoShape 4908" descr="UND">
          <a:extLst>
            <a:ext uri="{FF2B5EF4-FFF2-40B4-BE49-F238E27FC236}">
              <a16:creationId xmlns:a16="http://schemas.microsoft.com/office/drawing/2014/main" id="{0734BF7E-5492-4ADA-8538-1C01ACCEABDB}"/>
            </a:ext>
          </a:extLst>
        </xdr:cNvPr>
        <xdr:cNvSpPr>
          <a:spLocks noChangeAspect="1" noChangeArrowheads="1"/>
        </xdr:cNvSpPr>
      </xdr:nvSpPr>
      <xdr:spPr bwMode="auto">
        <a:xfrm>
          <a:off x="3857625" y="13982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xdr:row>
      <xdr:rowOff>0</xdr:rowOff>
    </xdr:from>
    <xdr:ext cx="304800" cy="276225"/>
    <xdr:sp macro="" textlink="">
      <xdr:nvSpPr>
        <xdr:cNvPr id="357" name="AutoShape 4912" descr="UND">
          <a:extLst>
            <a:ext uri="{FF2B5EF4-FFF2-40B4-BE49-F238E27FC236}">
              <a16:creationId xmlns:a16="http://schemas.microsoft.com/office/drawing/2014/main" id="{9CC4CC36-EAB6-4E3D-99B0-8E89DA58DF62}"/>
            </a:ext>
          </a:extLst>
        </xdr:cNvPr>
        <xdr:cNvSpPr>
          <a:spLocks noChangeAspect="1" noChangeArrowheads="1"/>
        </xdr:cNvSpPr>
      </xdr:nvSpPr>
      <xdr:spPr bwMode="auto">
        <a:xfrm>
          <a:off x="3857625" y="13982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xdr:row>
      <xdr:rowOff>0</xdr:rowOff>
    </xdr:from>
    <xdr:ext cx="304800" cy="276225"/>
    <xdr:sp macro="" textlink="">
      <xdr:nvSpPr>
        <xdr:cNvPr id="358" name="AutoShape 4954" descr="UND">
          <a:extLst>
            <a:ext uri="{FF2B5EF4-FFF2-40B4-BE49-F238E27FC236}">
              <a16:creationId xmlns:a16="http://schemas.microsoft.com/office/drawing/2014/main" id="{E95F8106-57AF-44FA-ADB1-5120A53EE5A0}"/>
            </a:ext>
          </a:extLst>
        </xdr:cNvPr>
        <xdr:cNvSpPr>
          <a:spLocks noChangeAspect="1" noChangeArrowheads="1"/>
        </xdr:cNvSpPr>
      </xdr:nvSpPr>
      <xdr:spPr bwMode="auto">
        <a:xfrm>
          <a:off x="3857625" y="109061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xdr:row>
      <xdr:rowOff>0</xdr:rowOff>
    </xdr:from>
    <xdr:ext cx="304800" cy="276225"/>
    <xdr:sp macro="" textlink="">
      <xdr:nvSpPr>
        <xdr:cNvPr id="359" name="AutoShape 4956" descr="UND">
          <a:extLst>
            <a:ext uri="{FF2B5EF4-FFF2-40B4-BE49-F238E27FC236}">
              <a16:creationId xmlns:a16="http://schemas.microsoft.com/office/drawing/2014/main" id="{30537D84-0D0C-4711-82D4-1FA9B8911741}"/>
            </a:ext>
          </a:extLst>
        </xdr:cNvPr>
        <xdr:cNvSpPr>
          <a:spLocks noChangeAspect="1" noChangeArrowheads="1"/>
        </xdr:cNvSpPr>
      </xdr:nvSpPr>
      <xdr:spPr bwMode="auto">
        <a:xfrm>
          <a:off x="3857625" y="109061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xdr:row>
      <xdr:rowOff>0</xdr:rowOff>
    </xdr:from>
    <xdr:ext cx="304800" cy="276225"/>
    <xdr:sp macro="" textlink="">
      <xdr:nvSpPr>
        <xdr:cNvPr id="360" name="AutoShape 4958" descr="UND">
          <a:extLst>
            <a:ext uri="{FF2B5EF4-FFF2-40B4-BE49-F238E27FC236}">
              <a16:creationId xmlns:a16="http://schemas.microsoft.com/office/drawing/2014/main" id="{64C4C3B1-7F83-4350-9042-4D025988FAF5}"/>
            </a:ext>
          </a:extLst>
        </xdr:cNvPr>
        <xdr:cNvSpPr>
          <a:spLocks noChangeAspect="1" noChangeArrowheads="1"/>
        </xdr:cNvSpPr>
      </xdr:nvSpPr>
      <xdr:spPr bwMode="auto">
        <a:xfrm>
          <a:off x="3857625" y="109061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276225"/>
    <xdr:sp macro="" textlink="">
      <xdr:nvSpPr>
        <xdr:cNvPr id="361" name="AutoShape 4561" descr="UND">
          <a:extLst>
            <a:ext uri="{FF2B5EF4-FFF2-40B4-BE49-F238E27FC236}">
              <a16:creationId xmlns:a16="http://schemas.microsoft.com/office/drawing/2014/main" id="{6FA4F77C-49C9-4828-8E1C-05E4795A36C8}"/>
            </a:ext>
          </a:extLst>
        </xdr:cNvPr>
        <xdr:cNvSpPr>
          <a:spLocks noChangeAspect="1" noChangeArrowheads="1"/>
        </xdr:cNvSpPr>
      </xdr:nvSpPr>
      <xdr:spPr bwMode="auto">
        <a:xfrm>
          <a:off x="3857625" y="177069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xdr:row>
      <xdr:rowOff>0</xdr:rowOff>
    </xdr:from>
    <xdr:ext cx="304800" cy="276225"/>
    <xdr:sp macro="" textlink="">
      <xdr:nvSpPr>
        <xdr:cNvPr id="362" name="AutoShape 4906" descr="UND">
          <a:extLst>
            <a:ext uri="{FF2B5EF4-FFF2-40B4-BE49-F238E27FC236}">
              <a16:creationId xmlns:a16="http://schemas.microsoft.com/office/drawing/2014/main" id="{61BC1D64-0B53-485B-AB81-B6E3B60A9F4C}"/>
            </a:ext>
          </a:extLst>
        </xdr:cNvPr>
        <xdr:cNvSpPr>
          <a:spLocks noChangeAspect="1" noChangeArrowheads="1"/>
        </xdr:cNvSpPr>
      </xdr:nvSpPr>
      <xdr:spPr bwMode="auto">
        <a:xfrm>
          <a:off x="3857625" y="13982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xdr:row>
      <xdr:rowOff>0</xdr:rowOff>
    </xdr:from>
    <xdr:ext cx="304800" cy="276225"/>
    <xdr:sp macro="" textlink="">
      <xdr:nvSpPr>
        <xdr:cNvPr id="363" name="AutoShape 4908" descr="UND">
          <a:extLst>
            <a:ext uri="{FF2B5EF4-FFF2-40B4-BE49-F238E27FC236}">
              <a16:creationId xmlns:a16="http://schemas.microsoft.com/office/drawing/2014/main" id="{523BD5C1-E092-4DD4-B388-E00ACD7FC90A}"/>
            </a:ext>
          </a:extLst>
        </xdr:cNvPr>
        <xdr:cNvSpPr>
          <a:spLocks noChangeAspect="1" noChangeArrowheads="1"/>
        </xdr:cNvSpPr>
      </xdr:nvSpPr>
      <xdr:spPr bwMode="auto">
        <a:xfrm>
          <a:off x="3857625" y="13982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xdr:row>
      <xdr:rowOff>0</xdr:rowOff>
    </xdr:from>
    <xdr:ext cx="304800" cy="276225"/>
    <xdr:sp macro="" textlink="">
      <xdr:nvSpPr>
        <xdr:cNvPr id="364" name="AutoShape 4912" descr="UND">
          <a:extLst>
            <a:ext uri="{FF2B5EF4-FFF2-40B4-BE49-F238E27FC236}">
              <a16:creationId xmlns:a16="http://schemas.microsoft.com/office/drawing/2014/main" id="{FA4B97A9-D8EC-49BB-915B-D5C4F761E333}"/>
            </a:ext>
          </a:extLst>
        </xdr:cNvPr>
        <xdr:cNvSpPr>
          <a:spLocks noChangeAspect="1" noChangeArrowheads="1"/>
        </xdr:cNvSpPr>
      </xdr:nvSpPr>
      <xdr:spPr bwMode="auto">
        <a:xfrm>
          <a:off x="3857625" y="13982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xdr:row>
      <xdr:rowOff>0</xdr:rowOff>
    </xdr:from>
    <xdr:ext cx="304800" cy="276225"/>
    <xdr:sp macro="" textlink="">
      <xdr:nvSpPr>
        <xdr:cNvPr id="365" name="AutoShape 4954" descr="UND">
          <a:extLst>
            <a:ext uri="{FF2B5EF4-FFF2-40B4-BE49-F238E27FC236}">
              <a16:creationId xmlns:a16="http://schemas.microsoft.com/office/drawing/2014/main" id="{47FD64F3-4951-4148-BBF4-7F253C9816E2}"/>
            </a:ext>
          </a:extLst>
        </xdr:cNvPr>
        <xdr:cNvSpPr>
          <a:spLocks noChangeAspect="1" noChangeArrowheads="1"/>
        </xdr:cNvSpPr>
      </xdr:nvSpPr>
      <xdr:spPr bwMode="auto">
        <a:xfrm>
          <a:off x="3857625" y="109061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xdr:row>
      <xdr:rowOff>0</xdr:rowOff>
    </xdr:from>
    <xdr:ext cx="304800" cy="276225"/>
    <xdr:sp macro="" textlink="">
      <xdr:nvSpPr>
        <xdr:cNvPr id="366" name="AutoShape 4956" descr="UND">
          <a:extLst>
            <a:ext uri="{FF2B5EF4-FFF2-40B4-BE49-F238E27FC236}">
              <a16:creationId xmlns:a16="http://schemas.microsoft.com/office/drawing/2014/main" id="{BA38DCB8-51E5-4860-A76C-D05EA7F3AA26}"/>
            </a:ext>
          </a:extLst>
        </xdr:cNvPr>
        <xdr:cNvSpPr>
          <a:spLocks noChangeAspect="1" noChangeArrowheads="1"/>
        </xdr:cNvSpPr>
      </xdr:nvSpPr>
      <xdr:spPr bwMode="auto">
        <a:xfrm>
          <a:off x="3857625" y="109061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xdr:row>
      <xdr:rowOff>0</xdr:rowOff>
    </xdr:from>
    <xdr:ext cx="304800" cy="276225"/>
    <xdr:sp macro="" textlink="">
      <xdr:nvSpPr>
        <xdr:cNvPr id="367" name="AutoShape 4958" descr="UND">
          <a:extLst>
            <a:ext uri="{FF2B5EF4-FFF2-40B4-BE49-F238E27FC236}">
              <a16:creationId xmlns:a16="http://schemas.microsoft.com/office/drawing/2014/main" id="{E980DD69-D683-4763-8739-B0BAFA922C45}"/>
            </a:ext>
          </a:extLst>
        </xdr:cNvPr>
        <xdr:cNvSpPr>
          <a:spLocks noChangeAspect="1" noChangeArrowheads="1"/>
        </xdr:cNvSpPr>
      </xdr:nvSpPr>
      <xdr:spPr bwMode="auto">
        <a:xfrm>
          <a:off x="3857625" y="109061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20</xdr:col>
      <xdr:colOff>0</xdr:colOff>
      <xdr:row>121</xdr:row>
      <xdr:rowOff>0</xdr:rowOff>
    </xdr:from>
    <xdr:to>
      <xdr:col>20</xdr:col>
      <xdr:colOff>314325</xdr:colOff>
      <xdr:row>122</xdr:row>
      <xdr:rowOff>104775</xdr:rowOff>
    </xdr:to>
    <xdr:sp macro="" textlink="">
      <xdr:nvSpPr>
        <xdr:cNvPr id="2" name="AutoShape 4545" descr="UND">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10088880" y="2880360"/>
          <a:ext cx="314325" cy="2743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121</xdr:row>
      <xdr:rowOff>0</xdr:rowOff>
    </xdr:from>
    <xdr:to>
      <xdr:col>20</xdr:col>
      <xdr:colOff>314325</xdr:colOff>
      <xdr:row>122</xdr:row>
      <xdr:rowOff>104775</xdr:rowOff>
    </xdr:to>
    <xdr:sp macro="" textlink="">
      <xdr:nvSpPr>
        <xdr:cNvPr id="3" name="AutoShape 4549" descr="UND">
          <a:extLst>
            <a:ext uri="{FF2B5EF4-FFF2-40B4-BE49-F238E27FC236}">
              <a16:creationId xmlns:a16="http://schemas.microsoft.com/office/drawing/2014/main" id="{00000000-0008-0000-0600-000003000000}"/>
            </a:ext>
          </a:extLst>
        </xdr:cNvPr>
        <xdr:cNvSpPr>
          <a:spLocks noChangeAspect="1" noChangeArrowheads="1"/>
        </xdr:cNvSpPr>
      </xdr:nvSpPr>
      <xdr:spPr bwMode="auto">
        <a:xfrm>
          <a:off x="10088880" y="2880360"/>
          <a:ext cx="314325" cy="2743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152</xdr:row>
      <xdr:rowOff>0</xdr:rowOff>
    </xdr:from>
    <xdr:to>
      <xdr:col>20</xdr:col>
      <xdr:colOff>314325</xdr:colOff>
      <xdr:row>153</xdr:row>
      <xdr:rowOff>104775</xdr:rowOff>
    </xdr:to>
    <xdr:sp macro="" textlink="">
      <xdr:nvSpPr>
        <xdr:cNvPr id="4" name="AutoShape 4669" descr="UND">
          <a:extLst>
            <a:ext uri="{FF2B5EF4-FFF2-40B4-BE49-F238E27FC236}">
              <a16:creationId xmlns:a16="http://schemas.microsoft.com/office/drawing/2014/main" id="{00000000-0008-0000-0600-000004000000}"/>
            </a:ext>
          </a:extLst>
        </xdr:cNvPr>
        <xdr:cNvSpPr>
          <a:spLocks noChangeAspect="1" noChangeArrowheads="1"/>
        </xdr:cNvSpPr>
      </xdr:nvSpPr>
      <xdr:spPr bwMode="auto">
        <a:xfrm>
          <a:off x="10088880" y="7360920"/>
          <a:ext cx="314325" cy="2743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22</xdr:row>
      <xdr:rowOff>0</xdr:rowOff>
    </xdr:from>
    <xdr:to>
      <xdr:col>20</xdr:col>
      <xdr:colOff>314325</xdr:colOff>
      <xdr:row>23</xdr:row>
      <xdr:rowOff>104775</xdr:rowOff>
    </xdr:to>
    <xdr:sp macro="" textlink="">
      <xdr:nvSpPr>
        <xdr:cNvPr id="5" name="AutoShape 4812" descr="UND">
          <a:extLst>
            <a:ext uri="{FF2B5EF4-FFF2-40B4-BE49-F238E27FC236}">
              <a16:creationId xmlns:a16="http://schemas.microsoft.com/office/drawing/2014/main" id="{00000000-0008-0000-0600-000005000000}"/>
            </a:ext>
          </a:extLst>
        </xdr:cNvPr>
        <xdr:cNvSpPr>
          <a:spLocks noChangeAspect="1" noChangeArrowheads="1"/>
        </xdr:cNvSpPr>
      </xdr:nvSpPr>
      <xdr:spPr bwMode="auto">
        <a:xfrm>
          <a:off x="10088880" y="4960620"/>
          <a:ext cx="314325" cy="2743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18</xdr:row>
      <xdr:rowOff>0</xdr:rowOff>
    </xdr:from>
    <xdr:to>
      <xdr:col>20</xdr:col>
      <xdr:colOff>314325</xdr:colOff>
      <xdr:row>19</xdr:row>
      <xdr:rowOff>104775</xdr:rowOff>
    </xdr:to>
    <xdr:sp macro="" textlink="">
      <xdr:nvSpPr>
        <xdr:cNvPr id="6" name="AutoShape 4874" descr="UND">
          <a:extLst>
            <a:ext uri="{FF2B5EF4-FFF2-40B4-BE49-F238E27FC236}">
              <a16:creationId xmlns:a16="http://schemas.microsoft.com/office/drawing/2014/main" id="{00000000-0008-0000-0600-000006000000}"/>
            </a:ext>
          </a:extLst>
        </xdr:cNvPr>
        <xdr:cNvSpPr>
          <a:spLocks noChangeAspect="1" noChangeArrowheads="1"/>
        </xdr:cNvSpPr>
      </xdr:nvSpPr>
      <xdr:spPr bwMode="auto">
        <a:xfrm>
          <a:off x="10088880" y="5120640"/>
          <a:ext cx="314325" cy="2743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18</xdr:row>
      <xdr:rowOff>0</xdr:rowOff>
    </xdr:from>
    <xdr:to>
      <xdr:col>20</xdr:col>
      <xdr:colOff>314325</xdr:colOff>
      <xdr:row>19</xdr:row>
      <xdr:rowOff>104775</xdr:rowOff>
    </xdr:to>
    <xdr:sp macro="" textlink="">
      <xdr:nvSpPr>
        <xdr:cNvPr id="7" name="AutoShape 4876" descr="UND">
          <a:extLst>
            <a:ext uri="{FF2B5EF4-FFF2-40B4-BE49-F238E27FC236}">
              <a16:creationId xmlns:a16="http://schemas.microsoft.com/office/drawing/2014/main" id="{00000000-0008-0000-0600-000007000000}"/>
            </a:ext>
          </a:extLst>
        </xdr:cNvPr>
        <xdr:cNvSpPr>
          <a:spLocks noChangeAspect="1" noChangeArrowheads="1"/>
        </xdr:cNvSpPr>
      </xdr:nvSpPr>
      <xdr:spPr bwMode="auto">
        <a:xfrm>
          <a:off x="10088880" y="5120640"/>
          <a:ext cx="314325" cy="2743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18</xdr:row>
      <xdr:rowOff>0</xdr:rowOff>
    </xdr:from>
    <xdr:to>
      <xdr:col>20</xdr:col>
      <xdr:colOff>314325</xdr:colOff>
      <xdr:row>19</xdr:row>
      <xdr:rowOff>104775</xdr:rowOff>
    </xdr:to>
    <xdr:sp macro="" textlink="">
      <xdr:nvSpPr>
        <xdr:cNvPr id="8" name="AutoShape 4878" descr="UND">
          <a:extLst>
            <a:ext uri="{FF2B5EF4-FFF2-40B4-BE49-F238E27FC236}">
              <a16:creationId xmlns:a16="http://schemas.microsoft.com/office/drawing/2014/main" id="{00000000-0008-0000-0600-000008000000}"/>
            </a:ext>
          </a:extLst>
        </xdr:cNvPr>
        <xdr:cNvSpPr>
          <a:spLocks noChangeAspect="1" noChangeArrowheads="1"/>
        </xdr:cNvSpPr>
      </xdr:nvSpPr>
      <xdr:spPr bwMode="auto">
        <a:xfrm>
          <a:off x="10088880" y="5120640"/>
          <a:ext cx="314325" cy="2743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18</xdr:row>
      <xdr:rowOff>0</xdr:rowOff>
    </xdr:from>
    <xdr:to>
      <xdr:col>20</xdr:col>
      <xdr:colOff>314325</xdr:colOff>
      <xdr:row>19</xdr:row>
      <xdr:rowOff>104775</xdr:rowOff>
    </xdr:to>
    <xdr:sp macro="" textlink="">
      <xdr:nvSpPr>
        <xdr:cNvPr id="9" name="AutoShape 4890" descr="UND">
          <a:extLst>
            <a:ext uri="{FF2B5EF4-FFF2-40B4-BE49-F238E27FC236}">
              <a16:creationId xmlns:a16="http://schemas.microsoft.com/office/drawing/2014/main" id="{00000000-0008-0000-0600-000009000000}"/>
            </a:ext>
          </a:extLst>
        </xdr:cNvPr>
        <xdr:cNvSpPr>
          <a:spLocks noChangeAspect="1" noChangeArrowheads="1"/>
        </xdr:cNvSpPr>
      </xdr:nvSpPr>
      <xdr:spPr bwMode="auto">
        <a:xfrm>
          <a:off x="10088880" y="5120640"/>
          <a:ext cx="314325" cy="2743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18</xdr:row>
      <xdr:rowOff>0</xdr:rowOff>
    </xdr:from>
    <xdr:to>
      <xdr:col>20</xdr:col>
      <xdr:colOff>314325</xdr:colOff>
      <xdr:row>19</xdr:row>
      <xdr:rowOff>104775</xdr:rowOff>
    </xdr:to>
    <xdr:sp macro="" textlink="">
      <xdr:nvSpPr>
        <xdr:cNvPr id="10" name="AutoShape 4892" descr="UND">
          <a:extLst>
            <a:ext uri="{FF2B5EF4-FFF2-40B4-BE49-F238E27FC236}">
              <a16:creationId xmlns:a16="http://schemas.microsoft.com/office/drawing/2014/main" id="{00000000-0008-0000-0600-00000A000000}"/>
            </a:ext>
          </a:extLst>
        </xdr:cNvPr>
        <xdr:cNvSpPr>
          <a:spLocks noChangeAspect="1" noChangeArrowheads="1"/>
        </xdr:cNvSpPr>
      </xdr:nvSpPr>
      <xdr:spPr bwMode="auto">
        <a:xfrm>
          <a:off x="10088880" y="5120640"/>
          <a:ext cx="314325" cy="2743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76</xdr:row>
      <xdr:rowOff>0</xdr:rowOff>
    </xdr:from>
    <xdr:to>
      <xdr:col>20</xdr:col>
      <xdr:colOff>314325</xdr:colOff>
      <xdr:row>77</xdr:row>
      <xdr:rowOff>104775</xdr:rowOff>
    </xdr:to>
    <xdr:sp macro="" textlink="">
      <xdr:nvSpPr>
        <xdr:cNvPr id="11" name="AutoShape 4964" descr="UND">
          <a:extLst>
            <a:ext uri="{FF2B5EF4-FFF2-40B4-BE49-F238E27FC236}">
              <a16:creationId xmlns:a16="http://schemas.microsoft.com/office/drawing/2014/main" id="{00000000-0008-0000-0600-00000B000000}"/>
            </a:ext>
          </a:extLst>
        </xdr:cNvPr>
        <xdr:cNvSpPr>
          <a:spLocks noChangeAspect="1" noChangeArrowheads="1"/>
        </xdr:cNvSpPr>
      </xdr:nvSpPr>
      <xdr:spPr bwMode="auto">
        <a:xfrm>
          <a:off x="10088880" y="5280660"/>
          <a:ext cx="314325" cy="2743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20</xdr:col>
      <xdr:colOff>0</xdr:colOff>
      <xdr:row>57</xdr:row>
      <xdr:rowOff>0</xdr:rowOff>
    </xdr:from>
    <xdr:ext cx="304800" cy="276225"/>
    <xdr:sp macro="" textlink="">
      <xdr:nvSpPr>
        <xdr:cNvPr id="12" name="AutoShape 4545" descr="UND">
          <a:extLst>
            <a:ext uri="{FF2B5EF4-FFF2-40B4-BE49-F238E27FC236}">
              <a16:creationId xmlns:a16="http://schemas.microsoft.com/office/drawing/2014/main" id="{00000000-0008-0000-0600-00000C000000}"/>
            </a:ext>
          </a:extLst>
        </xdr:cNvPr>
        <xdr:cNvSpPr>
          <a:spLocks noChangeAspect="1" noChangeArrowheads="1"/>
        </xdr:cNvSpPr>
      </xdr:nvSpPr>
      <xdr:spPr bwMode="auto">
        <a:xfrm>
          <a:off x="10088880" y="224028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20</xdr:col>
      <xdr:colOff>0</xdr:colOff>
      <xdr:row>57</xdr:row>
      <xdr:rowOff>0</xdr:rowOff>
    </xdr:from>
    <xdr:ext cx="304800" cy="276225"/>
    <xdr:sp macro="" textlink="">
      <xdr:nvSpPr>
        <xdr:cNvPr id="13" name="AutoShape 4549" descr="UND">
          <a:extLst>
            <a:ext uri="{FF2B5EF4-FFF2-40B4-BE49-F238E27FC236}">
              <a16:creationId xmlns:a16="http://schemas.microsoft.com/office/drawing/2014/main" id="{00000000-0008-0000-0600-00000D000000}"/>
            </a:ext>
          </a:extLst>
        </xdr:cNvPr>
        <xdr:cNvSpPr>
          <a:spLocks noChangeAspect="1" noChangeArrowheads="1"/>
        </xdr:cNvSpPr>
      </xdr:nvSpPr>
      <xdr:spPr bwMode="auto">
        <a:xfrm>
          <a:off x="10088880" y="224028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20</xdr:col>
      <xdr:colOff>0</xdr:colOff>
      <xdr:row>43</xdr:row>
      <xdr:rowOff>0</xdr:rowOff>
    </xdr:from>
    <xdr:ext cx="304800" cy="276225"/>
    <xdr:sp macro="" textlink="">
      <xdr:nvSpPr>
        <xdr:cNvPr id="14" name="AutoShape 4669" descr="UND">
          <a:extLst>
            <a:ext uri="{FF2B5EF4-FFF2-40B4-BE49-F238E27FC236}">
              <a16:creationId xmlns:a16="http://schemas.microsoft.com/office/drawing/2014/main" id="{00000000-0008-0000-0600-00000E000000}"/>
            </a:ext>
          </a:extLst>
        </xdr:cNvPr>
        <xdr:cNvSpPr>
          <a:spLocks noChangeAspect="1" noChangeArrowheads="1"/>
        </xdr:cNvSpPr>
      </xdr:nvSpPr>
      <xdr:spPr bwMode="auto">
        <a:xfrm>
          <a:off x="10088880" y="576072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20</xdr:col>
      <xdr:colOff>0</xdr:colOff>
      <xdr:row>30</xdr:row>
      <xdr:rowOff>0</xdr:rowOff>
    </xdr:from>
    <xdr:ext cx="304800" cy="276225"/>
    <xdr:sp macro="" textlink="">
      <xdr:nvSpPr>
        <xdr:cNvPr id="16" name="AutoShape 4812" descr="UND">
          <a:extLst>
            <a:ext uri="{FF2B5EF4-FFF2-40B4-BE49-F238E27FC236}">
              <a16:creationId xmlns:a16="http://schemas.microsoft.com/office/drawing/2014/main" id="{00000000-0008-0000-0600-000010000000}"/>
            </a:ext>
          </a:extLst>
        </xdr:cNvPr>
        <xdr:cNvSpPr>
          <a:spLocks noChangeAspect="1" noChangeArrowheads="1"/>
        </xdr:cNvSpPr>
      </xdr:nvSpPr>
      <xdr:spPr bwMode="auto">
        <a:xfrm>
          <a:off x="10088880" y="544068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20</xdr:col>
      <xdr:colOff>0</xdr:colOff>
      <xdr:row>121</xdr:row>
      <xdr:rowOff>0</xdr:rowOff>
    </xdr:from>
    <xdr:ext cx="304800" cy="276225"/>
    <xdr:sp macro="" textlink="">
      <xdr:nvSpPr>
        <xdr:cNvPr id="17" name="AutoShape 4874" descr="UND">
          <a:extLst>
            <a:ext uri="{FF2B5EF4-FFF2-40B4-BE49-F238E27FC236}">
              <a16:creationId xmlns:a16="http://schemas.microsoft.com/office/drawing/2014/main" id="{00000000-0008-0000-0600-000011000000}"/>
            </a:ext>
          </a:extLst>
        </xdr:cNvPr>
        <xdr:cNvSpPr>
          <a:spLocks noChangeAspect="1" noChangeArrowheads="1"/>
        </xdr:cNvSpPr>
      </xdr:nvSpPr>
      <xdr:spPr bwMode="auto">
        <a:xfrm>
          <a:off x="10088880" y="288036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20</xdr:col>
      <xdr:colOff>0</xdr:colOff>
      <xdr:row>121</xdr:row>
      <xdr:rowOff>0</xdr:rowOff>
    </xdr:from>
    <xdr:ext cx="304800" cy="276225"/>
    <xdr:sp macro="" textlink="">
      <xdr:nvSpPr>
        <xdr:cNvPr id="18" name="AutoShape 4876" descr="UND">
          <a:extLst>
            <a:ext uri="{FF2B5EF4-FFF2-40B4-BE49-F238E27FC236}">
              <a16:creationId xmlns:a16="http://schemas.microsoft.com/office/drawing/2014/main" id="{00000000-0008-0000-0600-000012000000}"/>
            </a:ext>
          </a:extLst>
        </xdr:cNvPr>
        <xdr:cNvSpPr>
          <a:spLocks noChangeAspect="1" noChangeArrowheads="1"/>
        </xdr:cNvSpPr>
      </xdr:nvSpPr>
      <xdr:spPr bwMode="auto">
        <a:xfrm>
          <a:off x="10088880" y="288036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20</xdr:col>
      <xdr:colOff>0</xdr:colOff>
      <xdr:row>121</xdr:row>
      <xdr:rowOff>0</xdr:rowOff>
    </xdr:from>
    <xdr:ext cx="304800" cy="276225"/>
    <xdr:sp macro="" textlink="">
      <xdr:nvSpPr>
        <xdr:cNvPr id="19" name="AutoShape 4878" descr="UND">
          <a:extLst>
            <a:ext uri="{FF2B5EF4-FFF2-40B4-BE49-F238E27FC236}">
              <a16:creationId xmlns:a16="http://schemas.microsoft.com/office/drawing/2014/main" id="{00000000-0008-0000-0600-000013000000}"/>
            </a:ext>
          </a:extLst>
        </xdr:cNvPr>
        <xdr:cNvSpPr>
          <a:spLocks noChangeAspect="1" noChangeArrowheads="1"/>
        </xdr:cNvSpPr>
      </xdr:nvSpPr>
      <xdr:spPr bwMode="auto">
        <a:xfrm>
          <a:off x="10088880" y="288036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20</xdr:col>
      <xdr:colOff>0</xdr:colOff>
      <xdr:row>121</xdr:row>
      <xdr:rowOff>0</xdr:rowOff>
    </xdr:from>
    <xdr:ext cx="304800" cy="276225"/>
    <xdr:sp macro="" textlink="">
      <xdr:nvSpPr>
        <xdr:cNvPr id="20" name="AutoShape 4890" descr="UND">
          <a:extLst>
            <a:ext uri="{FF2B5EF4-FFF2-40B4-BE49-F238E27FC236}">
              <a16:creationId xmlns:a16="http://schemas.microsoft.com/office/drawing/2014/main" id="{00000000-0008-0000-0600-000014000000}"/>
            </a:ext>
          </a:extLst>
        </xdr:cNvPr>
        <xdr:cNvSpPr>
          <a:spLocks noChangeAspect="1" noChangeArrowheads="1"/>
        </xdr:cNvSpPr>
      </xdr:nvSpPr>
      <xdr:spPr bwMode="auto">
        <a:xfrm>
          <a:off x="10088880" y="288036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20</xdr:col>
      <xdr:colOff>0</xdr:colOff>
      <xdr:row>121</xdr:row>
      <xdr:rowOff>0</xdr:rowOff>
    </xdr:from>
    <xdr:ext cx="304800" cy="276225"/>
    <xdr:sp macro="" textlink="">
      <xdr:nvSpPr>
        <xdr:cNvPr id="21" name="AutoShape 4892" descr="UND">
          <a:extLst>
            <a:ext uri="{FF2B5EF4-FFF2-40B4-BE49-F238E27FC236}">
              <a16:creationId xmlns:a16="http://schemas.microsoft.com/office/drawing/2014/main" id="{00000000-0008-0000-0600-000015000000}"/>
            </a:ext>
          </a:extLst>
        </xdr:cNvPr>
        <xdr:cNvSpPr>
          <a:spLocks noChangeAspect="1" noChangeArrowheads="1"/>
        </xdr:cNvSpPr>
      </xdr:nvSpPr>
      <xdr:spPr bwMode="auto">
        <a:xfrm>
          <a:off x="10088880" y="288036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20</xdr:col>
      <xdr:colOff>0</xdr:colOff>
      <xdr:row>94</xdr:row>
      <xdr:rowOff>0</xdr:rowOff>
    </xdr:from>
    <xdr:ext cx="304800" cy="276225"/>
    <xdr:sp macro="" textlink="">
      <xdr:nvSpPr>
        <xdr:cNvPr id="22" name="AutoShape 4964" descr="UND">
          <a:extLst>
            <a:ext uri="{FF2B5EF4-FFF2-40B4-BE49-F238E27FC236}">
              <a16:creationId xmlns:a16="http://schemas.microsoft.com/office/drawing/2014/main" id="{00000000-0008-0000-0600-000016000000}"/>
            </a:ext>
          </a:extLst>
        </xdr:cNvPr>
        <xdr:cNvSpPr>
          <a:spLocks noChangeAspect="1" noChangeArrowheads="1"/>
        </xdr:cNvSpPr>
      </xdr:nvSpPr>
      <xdr:spPr bwMode="auto">
        <a:xfrm>
          <a:off x="10088880" y="368046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21</xdr:col>
      <xdr:colOff>0</xdr:colOff>
      <xdr:row>131</xdr:row>
      <xdr:rowOff>0</xdr:rowOff>
    </xdr:from>
    <xdr:to>
      <xdr:col>21</xdr:col>
      <xdr:colOff>304800</xdr:colOff>
      <xdr:row>132</xdr:row>
      <xdr:rowOff>104775</xdr:rowOff>
    </xdr:to>
    <xdr:sp macro="" textlink="">
      <xdr:nvSpPr>
        <xdr:cNvPr id="27" name="AutoShape 4874" descr="UND">
          <a:extLst>
            <a:ext uri="{FF2B5EF4-FFF2-40B4-BE49-F238E27FC236}">
              <a16:creationId xmlns:a16="http://schemas.microsoft.com/office/drawing/2014/main" id="{0ED31FED-AA8B-4F90-9141-BA471B6E060E}"/>
            </a:ext>
          </a:extLst>
        </xdr:cNvPr>
        <xdr:cNvSpPr>
          <a:spLocks noChangeAspect="1" noChangeArrowheads="1"/>
        </xdr:cNvSpPr>
      </xdr:nvSpPr>
      <xdr:spPr bwMode="auto">
        <a:xfrm>
          <a:off x="1000125" y="9410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131</xdr:row>
      <xdr:rowOff>0</xdr:rowOff>
    </xdr:from>
    <xdr:to>
      <xdr:col>21</xdr:col>
      <xdr:colOff>304800</xdr:colOff>
      <xdr:row>132</xdr:row>
      <xdr:rowOff>104775</xdr:rowOff>
    </xdr:to>
    <xdr:sp macro="" textlink="">
      <xdr:nvSpPr>
        <xdr:cNvPr id="28" name="AutoShape 4876" descr="UND">
          <a:extLst>
            <a:ext uri="{FF2B5EF4-FFF2-40B4-BE49-F238E27FC236}">
              <a16:creationId xmlns:a16="http://schemas.microsoft.com/office/drawing/2014/main" id="{79961668-E2CA-4721-BAA1-5F1489FC96B8}"/>
            </a:ext>
          </a:extLst>
        </xdr:cNvPr>
        <xdr:cNvSpPr>
          <a:spLocks noChangeAspect="1" noChangeArrowheads="1"/>
        </xdr:cNvSpPr>
      </xdr:nvSpPr>
      <xdr:spPr bwMode="auto">
        <a:xfrm>
          <a:off x="1000125" y="9410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131</xdr:row>
      <xdr:rowOff>0</xdr:rowOff>
    </xdr:from>
    <xdr:to>
      <xdr:col>21</xdr:col>
      <xdr:colOff>304800</xdr:colOff>
      <xdr:row>132</xdr:row>
      <xdr:rowOff>104775</xdr:rowOff>
    </xdr:to>
    <xdr:sp macro="" textlink="">
      <xdr:nvSpPr>
        <xdr:cNvPr id="29" name="AutoShape 4878" descr="UND">
          <a:extLst>
            <a:ext uri="{FF2B5EF4-FFF2-40B4-BE49-F238E27FC236}">
              <a16:creationId xmlns:a16="http://schemas.microsoft.com/office/drawing/2014/main" id="{29CE84CF-C003-4446-A845-450116AA4045}"/>
            </a:ext>
          </a:extLst>
        </xdr:cNvPr>
        <xdr:cNvSpPr>
          <a:spLocks noChangeAspect="1" noChangeArrowheads="1"/>
        </xdr:cNvSpPr>
      </xdr:nvSpPr>
      <xdr:spPr bwMode="auto">
        <a:xfrm>
          <a:off x="1000125" y="9410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131</xdr:row>
      <xdr:rowOff>0</xdr:rowOff>
    </xdr:from>
    <xdr:to>
      <xdr:col>21</xdr:col>
      <xdr:colOff>304800</xdr:colOff>
      <xdr:row>132</xdr:row>
      <xdr:rowOff>104775</xdr:rowOff>
    </xdr:to>
    <xdr:sp macro="" textlink="">
      <xdr:nvSpPr>
        <xdr:cNvPr id="30" name="AutoShape 4890" descr="UND">
          <a:extLst>
            <a:ext uri="{FF2B5EF4-FFF2-40B4-BE49-F238E27FC236}">
              <a16:creationId xmlns:a16="http://schemas.microsoft.com/office/drawing/2014/main" id="{BDA86E88-F60B-468D-9788-7F35BEA325C1}"/>
            </a:ext>
          </a:extLst>
        </xdr:cNvPr>
        <xdr:cNvSpPr>
          <a:spLocks noChangeAspect="1" noChangeArrowheads="1"/>
        </xdr:cNvSpPr>
      </xdr:nvSpPr>
      <xdr:spPr bwMode="auto">
        <a:xfrm>
          <a:off x="1000125" y="9410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131</xdr:row>
      <xdr:rowOff>0</xdr:rowOff>
    </xdr:from>
    <xdr:to>
      <xdr:col>21</xdr:col>
      <xdr:colOff>304800</xdr:colOff>
      <xdr:row>132</xdr:row>
      <xdr:rowOff>104775</xdr:rowOff>
    </xdr:to>
    <xdr:sp macro="" textlink="">
      <xdr:nvSpPr>
        <xdr:cNvPr id="31" name="AutoShape 4892" descr="UND">
          <a:extLst>
            <a:ext uri="{FF2B5EF4-FFF2-40B4-BE49-F238E27FC236}">
              <a16:creationId xmlns:a16="http://schemas.microsoft.com/office/drawing/2014/main" id="{40103DDF-9408-4C61-A73E-A67A91BA0A22}"/>
            </a:ext>
          </a:extLst>
        </xdr:cNvPr>
        <xdr:cNvSpPr>
          <a:spLocks noChangeAspect="1" noChangeArrowheads="1"/>
        </xdr:cNvSpPr>
      </xdr:nvSpPr>
      <xdr:spPr bwMode="auto">
        <a:xfrm>
          <a:off x="1000125" y="9410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130</xdr:row>
      <xdr:rowOff>0</xdr:rowOff>
    </xdr:from>
    <xdr:to>
      <xdr:col>21</xdr:col>
      <xdr:colOff>304800</xdr:colOff>
      <xdr:row>131</xdr:row>
      <xdr:rowOff>104775</xdr:rowOff>
    </xdr:to>
    <xdr:sp macro="" textlink="">
      <xdr:nvSpPr>
        <xdr:cNvPr id="45" name="AutoShape 4760" descr="UND">
          <a:extLst>
            <a:ext uri="{FF2B5EF4-FFF2-40B4-BE49-F238E27FC236}">
              <a16:creationId xmlns:a16="http://schemas.microsoft.com/office/drawing/2014/main" id="{2FC39D8F-A24F-4B77-A288-1ABC0FA5073E}"/>
            </a:ext>
          </a:extLst>
        </xdr:cNvPr>
        <xdr:cNvSpPr>
          <a:spLocks noChangeAspect="1" noChangeArrowheads="1"/>
        </xdr:cNvSpPr>
      </xdr:nvSpPr>
      <xdr:spPr bwMode="auto">
        <a:xfrm>
          <a:off x="1000125" y="97345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130</xdr:row>
      <xdr:rowOff>0</xdr:rowOff>
    </xdr:from>
    <xdr:to>
      <xdr:col>21</xdr:col>
      <xdr:colOff>304800</xdr:colOff>
      <xdr:row>131</xdr:row>
      <xdr:rowOff>104775</xdr:rowOff>
    </xdr:to>
    <xdr:sp macro="" textlink="">
      <xdr:nvSpPr>
        <xdr:cNvPr id="46" name="AutoShape 4762" descr="UND">
          <a:extLst>
            <a:ext uri="{FF2B5EF4-FFF2-40B4-BE49-F238E27FC236}">
              <a16:creationId xmlns:a16="http://schemas.microsoft.com/office/drawing/2014/main" id="{90562F6F-2B7B-4DB6-BDC5-94D5B1B92723}"/>
            </a:ext>
          </a:extLst>
        </xdr:cNvPr>
        <xdr:cNvSpPr>
          <a:spLocks noChangeAspect="1" noChangeArrowheads="1"/>
        </xdr:cNvSpPr>
      </xdr:nvSpPr>
      <xdr:spPr bwMode="auto">
        <a:xfrm>
          <a:off x="1000125" y="97345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130</xdr:row>
      <xdr:rowOff>0</xdr:rowOff>
    </xdr:from>
    <xdr:to>
      <xdr:col>21</xdr:col>
      <xdr:colOff>304800</xdr:colOff>
      <xdr:row>131</xdr:row>
      <xdr:rowOff>104775</xdr:rowOff>
    </xdr:to>
    <xdr:sp macro="" textlink="">
      <xdr:nvSpPr>
        <xdr:cNvPr id="47" name="AutoShape 4770" descr="UND">
          <a:extLst>
            <a:ext uri="{FF2B5EF4-FFF2-40B4-BE49-F238E27FC236}">
              <a16:creationId xmlns:a16="http://schemas.microsoft.com/office/drawing/2014/main" id="{FA8F24A6-DF93-4F8A-A91C-B382BBAB8645}"/>
            </a:ext>
          </a:extLst>
        </xdr:cNvPr>
        <xdr:cNvSpPr>
          <a:spLocks noChangeAspect="1" noChangeArrowheads="1"/>
        </xdr:cNvSpPr>
      </xdr:nvSpPr>
      <xdr:spPr bwMode="auto">
        <a:xfrm>
          <a:off x="1000125" y="97345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115</xdr:row>
      <xdr:rowOff>0</xdr:rowOff>
    </xdr:from>
    <xdr:to>
      <xdr:col>21</xdr:col>
      <xdr:colOff>304800</xdr:colOff>
      <xdr:row>116</xdr:row>
      <xdr:rowOff>104775</xdr:rowOff>
    </xdr:to>
    <xdr:sp macro="" textlink="">
      <xdr:nvSpPr>
        <xdr:cNvPr id="53" name="AutoShape 4948" descr="UND">
          <a:extLst>
            <a:ext uri="{FF2B5EF4-FFF2-40B4-BE49-F238E27FC236}">
              <a16:creationId xmlns:a16="http://schemas.microsoft.com/office/drawing/2014/main" id="{5452C14C-95E8-4A11-AEB5-AA33D9CC9749}"/>
            </a:ext>
          </a:extLst>
        </xdr:cNvPr>
        <xdr:cNvSpPr>
          <a:spLocks noChangeAspect="1" noChangeArrowheads="1"/>
        </xdr:cNvSpPr>
      </xdr:nvSpPr>
      <xdr:spPr bwMode="auto">
        <a:xfrm>
          <a:off x="1000125"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130</xdr:row>
      <xdr:rowOff>0</xdr:rowOff>
    </xdr:from>
    <xdr:to>
      <xdr:col>21</xdr:col>
      <xdr:colOff>304800</xdr:colOff>
      <xdr:row>131</xdr:row>
      <xdr:rowOff>104775</xdr:rowOff>
    </xdr:to>
    <xdr:sp macro="" textlink="">
      <xdr:nvSpPr>
        <xdr:cNvPr id="62" name="AutoShape 4760" descr="UND">
          <a:extLst>
            <a:ext uri="{FF2B5EF4-FFF2-40B4-BE49-F238E27FC236}">
              <a16:creationId xmlns:a16="http://schemas.microsoft.com/office/drawing/2014/main" id="{AD54BCD2-DADF-4A9A-A190-40FB609182FE}"/>
            </a:ext>
          </a:extLst>
        </xdr:cNvPr>
        <xdr:cNvSpPr>
          <a:spLocks noChangeAspect="1" noChangeArrowheads="1"/>
        </xdr:cNvSpPr>
      </xdr:nvSpPr>
      <xdr:spPr bwMode="auto">
        <a:xfrm>
          <a:off x="1000125" y="97345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130</xdr:row>
      <xdr:rowOff>0</xdr:rowOff>
    </xdr:from>
    <xdr:to>
      <xdr:col>21</xdr:col>
      <xdr:colOff>304800</xdr:colOff>
      <xdr:row>131</xdr:row>
      <xdr:rowOff>104775</xdr:rowOff>
    </xdr:to>
    <xdr:sp macro="" textlink="">
      <xdr:nvSpPr>
        <xdr:cNvPr id="63" name="AutoShape 4762" descr="UND">
          <a:extLst>
            <a:ext uri="{FF2B5EF4-FFF2-40B4-BE49-F238E27FC236}">
              <a16:creationId xmlns:a16="http://schemas.microsoft.com/office/drawing/2014/main" id="{466FC052-00E5-4DBA-A6FC-D59EAE3817B4}"/>
            </a:ext>
          </a:extLst>
        </xdr:cNvPr>
        <xdr:cNvSpPr>
          <a:spLocks noChangeAspect="1" noChangeArrowheads="1"/>
        </xdr:cNvSpPr>
      </xdr:nvSpPr>
      <xdr:spPr bwMode="auto">
        <a:xfrm>
          <a:off x="1000125" y="97345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130</xdr:row>
      <xdr:rowOff>0</xdr:rowOff>
    </xdr:from>
    <xdr:to>
      <xdr:col>21</xdr:col>
      <xdr:colOff>304800</xdr:colOff>
      <xdr:row>131</xdr:row>
      <xdr:rowOff>104775</xdr:rowOff>
    </xdr:to>
    <xdr:sp macro="" textlink="">
      <xdr:nvSpPr>
        <xdr:cNvPr id="64" name="AutoShape 4770" descr="UND">
          <a:extLst>
            <a:ext uri="{FF2B5EF4-FFF2-40B4-BE49-F238E27FC236}">
              <a16:creationId xmlns:a16="http://schemas.microsoft.com/office/drawing/2014/main" id="{8744C181-0891-4F9F-B86D-8DBD51B3E3C3}"/>
            </a:ext>
          </a:extLst>
        </xdr:cNvPr>
        <xdr:cNvSpPr>
          <a:spLocks noChangeAspect="1" noChangeArrowheads="1"/>
        </xdr:cNvSpPr>
      </xdr:nvSpPr>
      <xdr:spPr bwMode="auto">
        <a:xfrm>
          <a:off x="1000125" y="97345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88</xdr:row>
      <xdr:rowOff>85725</xdr:rowOff>
    </xdr:from>
    <xdr:to>
      <xdr:col>21</xdr:col>
      <xdr:colOff>304800</xdr:colOff>
      <xdr:row>90</xdr:row>
      <xdr:rowOff>28575</xdr:rowOff>
    </xdr:to>
    <xdr:sp macro="" textlink="">
      <xdr:nvSpPr>
        <xdr:cNvPr id="77" name="AutoShape 4754" descr="UND">
          <a:extLst>
            <a:ext uri="{FF2B5EF4-FFF2-40B4-BE49-F238E27FC236}">
              <a16:creationId xmlns:a16="http://schemas.microsoft.com/office/drawing/2014/main" id="{87E3822A-572D-4668-90CC-17AE40B11FB8}"/>
            </a:ext>
          </a:extLst>
        </xdr:cNvPr>
        <xdr:cNvSpPr>
          <a:spLocks noChangeAspect="1" noChangeArrowheads="1"/>
        </xdr:cNvSpPr>
      </xdr:nvSpPr>
      <xdr:spPr bwMode="auto">
        <a:xfrm>
          <a:off x="1419225" y="15811500"/>
          <a:ext cx="304800" cy="285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79</xdr:row>
      <xdr:rowOff>0</xdr:rowOff>
    </xdr:from>
    <xdr:to>
      <xdr:col>21</xdr:col>
      <xdr:colOff>304800</xdr:colOff>
      <xdr:row>80</xdr:row>
      <xdr:rowOff>104775</xdr:rowOff>
    </xdr:to>
    <xdr:sp macro="" textlink="">
      <xdr:nvSpPr>
        <xdr:cNvPr id="78" name="AutoShape 4812" descr="UND">
          <a:extLst>
            <a:ext uri="{FF2B5EF4-FFF2-40B4-BE49-F238E27FC236}">
              <a16:creationId xmlns:a16="http://schemas.microsoft.com/office/drawing/2014/main" id="{C2353BC8-A52C-4212-B39E-1E8B41821F6C}"/>
            </a:ext>
          </a:extLst>
        </xdr:cNvPr>
        <xdr:cNvSpPr>
          <a:spLocks noChangeAspect="1" noChangeArrowheads="1"/>
        </xdr:cNvSpPr>
      </xdr:nvSpPr>
      <xdr:spPr bwMode="auto">
        <a:xfrm>
          <a:off x="1000125" y="66579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75</xdr:row>
      <xdr:rowOff>0</xdr:rowOff>
    </xdr:from>
    <xdr:to>
      <xdr:col>21</xdr:col>
      <xdr:colOff>304800</xdr:colOff>
      <xdr:row>76</xdr:row>
      <xdr:rowOff>104775</xdr:rowOff>
    </xdr:to>
    <xdr:sp macro="" textlink="">
      <xdr:nvSpPr>
        <xdr:cNvPr id="91" name="AutoShape 4669" descr="UND">
          <a:extLst>
            <a:ext uri="{FF2B5EF4-FFF2-40B4-BE49-F238E27FC236}">
              <a16:creationId xmlns:a16="http://schemas.microsoft.com/office/drawing/2014/main" id="{651604E2-B9FA-4EA0-B433-3C90F6E164AF}"/>
            </a:ext>
          </a:extLst>
        </xdr:cNvPr>
        <xdr:cNvSpPr>
          <a:spLocks noChangeAspect="1" noChangeArrowheads="1"/>
        </xdr:cNvSpPr>
      </xdr:nvSpPr>
      <xdr:spPr bwMode="auto">
        <a:xfrm>
          <a:off x="1000125" y="8601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21</xdr:col>
      <xdr:colOff>0</xdr:colOff>
      <xdr:row>149</xdr:row>
      <xdr:rowOff>0</xdr:rowOff>
    </xdr:from>
    <xdr:ext cx="304800" cy="276225"/>
    <xdr:sp macro="" textlink="">
      <xdr:nvSpPr>
        <xdr:cNvPr id="111" name="AutoShape 4669" descr="UND">
          <a:extLst>
            <a:ext uri="{FF2B5EF4-FFF2-40B4-BE49-F238E27FC236}">
              <a16:creationId xmlns:a16="http://schemas.microsoft.com/office/drawing/2014/main" id="{875A6C9D-E049-4A49-BC75-A8A02C3171D4}"/>
            </a:ext>
          </a:extLst>
        </xdr:cNvPr>
        <xdr:cNvSpPr>
          <a:spLocks noChangeAspect="1" noChangeArrowheads="1"/>
        </xdr:cNvSpPr>
      </xdr:nvSpPr>
      <xdr:spPr bwMode="auto">
        <a:xfrm>
          <a:off x="1000125" y="115157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0</xdr:colOff>
      <xdr:row>79</xdr:row>
      <xdr:rowOff>85725</xdr:rowOff>
    </xdr:from>
    <xdr:ext cx="304800" cy="285750"/>
    <xdr:sp macro="" textlink="">
      <xdr:nvSpPr>
        <xdr:cNvPr id="112" name="AutoShape 4754" descr="UND">
          <a:extLst>
            <a:ext uri="{FF2B5EF4-FFF2-40B4-BE49-F238E27FC236}">
              <a16:creationId xmlns:a16="http://schemas.microsoft.com/office/drawing/2014/main" id="{8136A77F-63B7-4D61-A5C8-62FC5CA63D59}"/>
            </a:ext>
          </a:extLst>
        </xdr:cNvPr>
        <xdr:cNvSpPr>
          <a:spLocks noChangeAspect="1" noChangeArrowheads="1"/>
        </xdr:cNvSpPr>
      </xdr:nvSpPr>
      <xdr:spPr bwMode="auto">
        <a:xfrm>
          <a:off x="1419225" y="6743700"/>
          <a:ext cx="304800" cy="2857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0</xdr:colOff>
      <xdr:row>124</xdr:row>
      <xdr:rowOff>0</xdr:rowOff>
    </xdr:from>
    <xdr:ext cx="304800" cy="276225"/>
    <xdr:sp macro="" textlink="">
      <xdr:nvSpPr>
        <xdr:cNvPr id="113" name="AutoShape 4812" descr="UND">
          <a:extLst>
            <a:ext uri="{FF2B5EF4-FFF2-40B4-BE49-F238E27FC236}">
              <a16:creationId xmlns:a16="http://schemas.microsoft.com/office/drawing/2014/main" id="{F0770FE6-3806-4F76-A33E-ECDBDB48CF4F}"/>
            </a:ext>
          </a:extLst>
        </xdr:cNvPr>
        <xdr:cNvSpPr>
          <a:spLocks noChangeAspect="1" noChangeArrowheads="1"/>
        </xdr:cNvSpPr>
      </xdr:nvSpPr>
      <xdr:spPr bwMode="auto">
        <a:xfrm>
          <a:off x="1000125" y="145923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0</xdr:colOff>
      <xdr:row>102</xdr:row>
      <xdr:rowOff>0</xdr:rowOff>
    </xdr:from>
    <xdr:ext cx="304800" cy="276225"/>
    <xdr:sp macro="" textlink="">
      <xdr:nvSpPr>
        <xdr:cNvPr id="119" name="AutoShape 4954" descr="UND">
          <a:extLst>
            <a:ext uri="{FF2B5EF4-FFF2-40B4-BE49-F238E27FC236}">
              <a16:creationId xmlns:a16="http://schemas.microsoft.com/office/drawing/2014/main" id="{C95BD054-73BB-4D6E-9386-EC1C4246E5F7}"/>
            </a:ext>
          </a:extLst>
        </xdr:cNvPr>
        <xdr:cNvSpPr>
          <a:spLocks noChangeAspect="1" noChangeArrowheads="1"/>
        </xdr:cNvSpPr>
      </xdr:nvSpPr>
      <xdr:spPr bwMode="auto">
        <a:xfrm>
          <a:off x="1000125" y="118395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0</xdr:colOff>
      <xdr:row>102</xdr:row>
      <xdr:rowOff>0</xdr:rowOff>
    </xdr:from>
    <xdr:ext cx="304800" cy="276225"/>
    <xdr:sp macro="" textlink="">
      <xdr:nvSpPr>
        <xdr:cNvPr id="120" name="AutoShape 4956" descr="UND">
          <a:extLst>
            <a:ext uri="{FF2B5EF4-FFF2-40B4-BE49-F238E27FC236}">
              <a16:creationId xmlns:a16="http://schemas.microsoft.com/office/drawing/2014/main" id="{2C88E50F-ABF3-479F-8227-CF7D2961C563}"/>
            </a:ext>
          </a:extLst>
        </xdr:cNvPr>
        <xdr:cNvSpPr>
          <a:spLocks noChangeAspect="1" noChangeArrowheads="1"/>
        </xdr:cNvSpPr>
      </xdr:nvSpPr>
      <xdr:spPr bwMode="auto">
        <a:xfrm>
          <a:off x="1000125" y="118395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0</xdr:colOff>
      <xdr:row>102</xdr:row>
      <xdr:rowOff>0</xdr:rowOff>
    </xdr:from>
    <xdr:ext cx="304800" cy="276225"/>
    <xdr:sp macro="" textlink="">
      <xdr:nvSpPr>
        <xdr:cNvPr id="121" name="AutoShape 4958" descr="UND">
          <a:extLst>
            <a:ext uri="{FF2B5EF4-FFF2-40B4-BE49-F238E27FC236}">
              <a16:creationId xmlns:a16="http://schemas.microsoft.com/office/drawing/2014/main" id="{BE83370D-FECF-4C16-AE37-DF19B2A7C7D1}"/>
            </a:ext>
          </a:extLst>
        </xdr:cNvPr>
        <xdr:cNvSpPr>
          <a:spLocks noChangeAspect="1" noChangeArrowheads="1"/>
        </xdr:cNvSpPr>
      </xdr:nvSpPr>
      <xdr:spPr bwMode="auto">
        <a:xfrm>
          <a:off x="1000125" y="118395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0</xdr:colOff>
      <xdr:row>102</xdr:row>
      <xdr:rowOff>0</xdr:rowOff>
    </xdr:from>
    <xdr:ext cx="304800" cy="276225"/>
    <xdr:sp macro="" textlink="">
      <xdr:nvSpPr>
        <xdr:cNvPr id="127" name="AutoShape 4954" descr="UND">
          <a:extLst>
            <a:ext uri="{FF2B5EF4-FFF2-40B4-BE49-F238E27FC236}">
              <a16:creationId xmlns:a16="http://schemas.microsoft.com/office/drawing/2014/main" id="{98251076-FCE5-45D0-96FF-20D800CA0DA9}"/>
            </a:ext>
          </a:extLst>
        </xdr:cNvPr>
        <xdr:cNvSpPr>
          <a:spLocks noChangeAspect="1" noChangeArrowheads="1"/>
        </xdr:cNvSpPr>
      </xdr:nvSpPr>
      <xdr:spPr bwMode="auto">
        <a:xfrm>
          <a:off x="1000125" y="118395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0</xdr:colOff>
      <xdr:row>102</xdr:row>
      <xdr:rowOff>0</xdr:rowOff>
    </xdr:from>
    <xdr:ext cx="304800" cy="276225"/>
    <xdr:sp macro="" textlink="">
      <xdr:nvSpPr>
        <xdr:cNvPr id="128" name="AutoShape 4956" descr="UND">
          <a:extLst>
            <a:ext uri="{FF2B5EF4-FFF2-40B4-BE49-F238E27FC236}">
              <a16:creationId xmlns:a16="http://schemas.microsoft.com/office/drawing/2014/main" id="{39EC2DEF-AB9C-4583-824E-B2BFE737BD00}"/>
            </a:ext>
          </a:extLst>
        </xdr:cNvPr>
        <xdr:cNvSpPr>
          <a:spLocks noChangeAspect="1" noChangeArrowheads="1"/>
        </xdr:cNvSpPr>
      </xdr:nvSpPr>
      <xdr:spPr bwMode="auto">
        <a:xfrm>
          <a:off x="1000125" y="118395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0</xdr:colOff>
      <xdr:row>102</xdr:row>
      <xdr:rowOff>0</xdr:rowOff>
    </xdr:from>
    <xdr:ext cx="304800" cy="276225"/>
    <xdr:sp macro="" textlink="">
      <xdr:nvSpPr>
        <xdr:cNvPr id="129" name="AutoShape 4958" descr="UND">
          <a:extLst>
            <a:ext uri="{FF2B5EF4-FFF2-40B4-BE49-F238E27FC236}">
              <a16:creationId xmlns:a16="http://schemas.microsoft.com/office/drawing/2014/main" id="{54F51C49-C5EE-45E4-8C70-9BFD1F165A95}"/>
            </a:ext>
          </a:extLst>
        </xdr:cNvPr>
        <xdr:cNvSpPr>
          <a:spLocks noChangeAspect="1" noChangeArrowheads="1"/>
        </xdr:cNvSpPr>
      </xdr:nvSpPr>
      <xdr:spPr bwMode="auto">
        <a:xfrm>
          <a:off x="1000125" y="118395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21</xdr:col>
      <xdr:colOff>0</xdr:colOff>
      <xdr:row>92</xdr:row>
      <xdr:rowOff>0</xdr:rowOff>
    </xdr:from>
    <xdr:to>
      <xdr:col>21</xdr:col>
      <xdr:colOff>304800</xdr:colOff>
      <xdr:row>93</xdr:row>
      <xdr:rowOff>104775</xdr:rowOff>
    </xdr:to>
    <xdr:sp macro="" textlink="">
      <xdr:nvSpPr>
        <xdr:cNvPr id="135" name="AutoShape 4906" descr="UND">
          <a:extLst>
            <a:ext uri="{FF2B5EF4-FFF2-40B4-BE49-F238E27FC236}">
              <a16:creationId xmlns:a16="http://schemas.microsoft.com/office/drawing/2014/main" id="{7754FE8A-E0FF-4D8A-9C7E-880128D013B6}"/>
            </a:ext>
          </a:extLst>
        </xdr:cNvPr>
        <xdr:cNvSpPr>
          <a:spLocks noChangeAspect="1" noChangeArrowheads="1"/>
        </xdr:cNvSpPr>
      </xdr:nvSpPr>
      <xdr:spPr bwMode="auto">
        <a:xfrm>
          <a:off x="1000125" y="103822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92</xdr:row>
      <xdr:rowOff>0</xdr:rowOff>
    </xdr:from>
    <xdr:to>
      <xdr:col>21</xdr:col>
      <xdr:colOff>304800</xdr:colOff>
      <xdr:row>93</xdr:row>
      <xdr:rowOff>104775</xdr:rowOff>
    </xdr:to>
    <xdr:sp macro="" textlink="">
      <xdr:nvSpPr>
        <xdr:cNvPr id="136" name="AutoShape 4908" descr="UND">
          <a:extLst>
            <a:ext uri="{FF2B5EF4-FFF2-40B4-BE49-F238E27FC236}">
              <a16:creationId xmlns:a16="http://schemas.microsoft.com/office/drawing/2014/main" id="{13A82DE7-4C2F-4014-BC62-E2F02354EE7F}"/>
            </a:ext>
          </a:extLst>
        </xdr:cNvPr>
        <xdr:cNvSpPr>
          <a:spLocks noChangeAspect="1" noChangeArrowheads="1"/>
        </xdr:cNvSpPr>
      </xdr:nvSpPr>
      <xdr:spPr bwMode="auto">
        <a:xfrm>
          <a:off x="1000125" y="103822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92</xdr:row>
      <xdr:rowOff>0</xdr:rowOff>
    </xdr:from>
    <xdr:to>
      <xdr:col>21</xdr:col>
      <xdr:colOff>304800</xdr:colOff>
      <xdr:row>93</xdr:row>
      <xdr:rowOff>104775</xdr:rowOff>
    </xdr:to>
    <xdr:sp macro="" textlink="">
      <xdr:nvSpPr>
        <xdr:cNvPr id="137" name="AutoShape 4912" descr="UND">
          <a:extLst>
            <a:ext uri="{FF2B5EF4-FFF2-40B4-BE49-F238E27FC236}">
              <a16:creationId xmlns:a16="http://schemas.microsoft.com/office/drawing/2014/main" id="{5C6F5362-DACE-4DF0-880C-2ED4A55F7187}"/>
            </a:ext>
          </a:extLst>
        </xdr:cNvPr>
        <xdr:cNvSpPr>
          <a:spLocks noChangeAspect="1" noChangeArrowheads="1"/>
        </xdr:cNvSpPr>
      </xdr:nvSpPr>
      <xdr:spPr bwMode="auto">
        <a:xfrm>
          <a:off x="1000125" y="103822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92</xdr:row>
      <xdr:rowOff>0</xdr:rowOff>
    </xdr:from>
    <xdr:to>
      <xdr:col>21</xdr:col>
      <xdr:colOff>304800</xdr:colOff>
      <xdr:row>93</xdr:row>
      <xdr:rowOff>104775</xdr:rowOff>
    </xdr:to>
    <xdr:sp macro="" textlink="">
      <xdr:nvSpPr>
        <xdr:cNvPr id="143" name="AutoShape 4906" descr="UND">
          <a:extLst>
            <a:ext uri="{FF2B5EF4-FFF2-40B4-BE49-F238E27FC236}">
              <a16:creationId xmlns:a16="http://schemas.microsoft.com/office/drawing/2014/main" id="{199F1D0B-A1DE-48C5-BBCC-370F0648D88C}"/>
            </a:ext>
          </a:extLst>
        </xdr:cNvPr>
        <xdr:cNvSpPr>
          <a:spLocks noChangeAspect="1" noChangeArrowheads="1"/>
        </xdr:cNvSpPr>
      </xdr:nvSpPr>
      <xdr:spPr bwMode="auto">
        <a:xfrm>
          <a:off x="1000125" y="103822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92</xdr:row>
      <xdr:rowOff>0</xdr:rowOff>
    </xdr:from>
    <xdr:to>
      <xdr:col>21</xdr:col>
      <xdr:colOff>304800</xdr:colOff>
      <xdr:row>93</xdr:row>
      <xdr:rowOff>104775</xdr:rowOff>
    </xdr:to>
    <xdr:sp macro="" textlink="">
      <xdr:nvSpPr>
        <xdr:cNvPr id="144" name="AutoShape 4908" descr="UND">
          <a:extLst>
            <a:ext uri="{FF2B5EF4-FFF2-40B4-BE49-F238E27FC236}">
              <a16:creationId xmlns:a16="http://schemas.microsoft.com/office/drawing/2014/main" id="{468747CD-B396-42D5-A3C8-32D4D5EBA163}"/>
            </a:ext>
          </a:extLst>
        </xdr:cNvPr>
        <xdr:cNvSpPr>
          <a:spLocks noChangeAspect="1" noChangeArrowheads="1"/>
        </xdr:cNvSpPr>
      </xdr:nvSpPr>
      <xdr:spPr bwMode="auto">
        <a:xfrm>
          <a:off x="1000125" y="103822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92</xdr:row>
      <xdr:rowOff>0</xdr:rowOff>
    </xdr:from>
    <xdr:to>
      <xdr:col>21</xdr:col>
      <xdr:colOff>304800</xdr:colOff>
      <xdr:row>93</xdr:row>
      <xdr:rowOff>104775</xdr:rowOff>
    </xdr:to>
    <xdr:sp macro="" textlink="">
      <xdr:nvSpPr>
        <xdr:cNvPr id="145" name="AutoShape 4912" descr="UND">
          <a:extLst>
            <a:ext uri="{FF2B5EF4-FFF2-40B4-BE49-F238E27FC236}">
              <a16:creationId xmlns:a16="http://schemas.microsoft.com/office/drawing/2014/main" id="{B8465BCB-BC25-4C42-AE9C-2C5D765EB15F}"/>
            </a:ext>
          </a:extLst>
        </xdr:cNvPr>
        <xdr:cNvSpPr>
          <a:spLocks noChangeAspect="1" noChangeArrowheads="1"/>
        </xdr:cNvSpPr>
      </xdr:nvSpPr>
      <xdr:spPr bwMode="auto">
        <a:xfrm>
          <a:off x="1000125" y="103822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143</xdr:row>
      <xdr:rowOff>0</xdr:rowOff>
    </xdr:from>
    <xdr:to>
      <xdr:col>2</xdr:col>
      <xdr:colOff>304800</xdr:colOff>
      <xdr:row>144</xdr:row>
      <xdr:rowOff>104775</xdr:rowOff>
    </xdr:to>
    <xdr:sp macro="" textlink="">
      <xdr:nvSpPr>
        <xdr:cNvPr id="130" name="AutoShape 4561" descr="UND">
          <a:extLst>
            <a:ext uri="{FF2B5EF4-FFF2-40B4-BE49-F238E27FC236}">
              <a16:creationId xmlns:a16="http://schemas.microsoft.com/office/drawing/2014/main" id="{74329131-FCB6-4B90-9AA7-CF728393C66A}"/>
            </a:ext>
          </a:extLst>
        </xdr:cNvPr>
        <xdr:cNvSpPr>
          <a:spLocks noChangeAspect="1" noChangeArrowheads="1"/>
        </xdr:cNvSpPr>
      </xdr:nvSpPr>
      <xdr:spPr bwMode="auto">
        <a:xfrm>
          <a:off x="1028700" y="105441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90</xdr:row>
      <xdr:rowOff>0</xdr:rowOff>
    </xdr:from>
    <xdr:to>
      <xdr:col>2</xdr:col>
      <xdr:colOff>304800</xdr:colOff>
      <xdr:row>91</xdr:row>
      <xdr:rowOff>104775</xdr:rowOff>
    </xdr:to>
    <xdr:sp macro="" textlink="">
      <xdr:nvSpPr>
        <xdr:cNvPr id="149" name="AutoShape 4838" descr="UND">
          <a:extLst>
            <a:ext uri="{FF2B5EF4-FFF2-40B4-BE49-F238E27FC236}">
              <a16:creationId xmlns:a16="http://schemas.microsoft.com/office/drawing/2014/main" id="{A51D0399-63C5-4838-AB7E-B2E5C15E9E53}"/>
            </a:ext>
          </a:extLst>
        </xdr:cNvPr>
        <xdr:cNvSpPr>
          <a:spLocks noChangeAspect="1" noChangeArrowheads="1"/>
        </xdr:cNvSpPr>
      </xdr:nvSpPr>
      <xdr:spPr bwMode="auto">
        <a:xfrm>
          <a:off x="1028700" y="4552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147</xdr:row>
      <xdr:rowOff>0</xdr:rowOff>
    </xdr:from>
    <xdr:to>
      <xdr:col>2</xdr:col>
      <xdr:colOff>304800</xdr:colOff>
      <xdr:row>148</xdr:row>
      <xdr:rowOff>104775</xdr:rowOff>
    </xdr:to>
    <xdr:sp macro="" textlink="">
      <xdr:nvSpPr>
        <xdr:cNvPr id="150" name="AutoShape 4906" descr="UND">
          <a:extLst>
            <a:ext uri="{FF2B5EF4-FFF2-40B4-BE49-F238E27FC236}">
              <a16:creationId xmlns:a16="http://schemas.microsoft.com/office/drawing/2014/main" id="{B9046A57-54D1-42FC-B2DE-2C6FCA068971}"/>
            </a:ext>
          </a:extLst>
        </xdr:cNvPr>
        <xdr:cNvSpPr>
          <a:spLocks noChangeAspect="1" noChangeArrowheads="1"/>
        </xdr:cNvSpPr>
      </xdr:nvSpPr>
      <xdr:spPr bwMode="auto">
        <a:xfrm>
          <a:off x="1028700" y="47148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147</xdr:row>
      <xdr:rowOff>0</xdr:rowOff>
    </xdr:from>
    <xdr:to>
      <xdr:col>2</xdr:col>
      <xdr:colOff>304800</xdr:colOff>
      <xdr:row>148</xdr:row>
      <xdr:rowOff>104775</xdr:rowOff>
    </xdr:to>
    <xdr:sp macro="" textlink="">
      <xdr:nvSpPr>
        <xdr:cNvPr id="151" name="AutoShape 4908" descr="UND">
          <a:extLst>
            <a:ext uri="{FF2B5EF4-FFF2-40B4-BE49-F238E27FC236}">
              <a16:creationId xmlns:a16="http://schemas.microsoft.com/office/drawing/2014/main" id="{C9921768-41FB-4844-A1BB-78439162DA57}"/>
            </a:ext>
          </a:extLst>
        </xdr:cNvPr>
        <xdr:cNvSpPr>
          <a:spLocks noChangeAspect="1" noChangeArrowheads="1"/>
        </xdr:cNvSpPr>
      </xdr:nvSpPr>
      <xdr:spPr bwMode="auto">
        <a:xfrm>
          <a:off x="1028700" y="47148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147</xdr:row>
      <xdr:rowOff>0</xdr:rowOff>
    </xdr:from>
    <xdr:to>
      <xdr:col>2</xdr:col>
      <xdr:colOff>304800</xdr:colOff>
      <xdr:row>148</xdr:row>
      <xdr:rowOff>104775</xdr:rowOff>
    </xdr:to>
    <xdr:sp macro="" textlink="">
      <xdr:nvSpPr>
        <xdr:cNvPr id="152" name="AutoShape 4912" descr="UND">
          <a:extLst>
            <a:ext uri="{FF2B5EF4-FFF2-40B4-BE49-F238E27FC236}">
              <a16:creationId xmlns:a16="http://schemas.microsoft.com/office/drawing/2014/main" id="{9CC981D3-2959-443F-8CB5-F8CDE0D929E7}"/>
            </a:ext>
          </a:extLst>
        </xdr:cNvPr>
        <xdr:cNvSpPr>
          <a:spLocks noChangeAspect="1" noChangeArrowheads="1"/>
        </xdr:cNvSpPr>
      </xdr:nvSpPr>
      <xdr:spPr bwMode="auto">
        <a:xfrm>
          <a:off x="1028700" y="47148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131</xdr:row>
      <xdr:rowOff>0</xdr:rowOff>
    </xdr:from>
    <xdr:to>
      <xdr:col>2</xdr:col>
      <xdr:colOff>304800</xdr:colOff>
      <xdr:row>132</xdr:row>
      <xdr:rowOff>104775</xdr:rowOff>
    </xdr:to>
    <xdr:sp macro="" textlink="">
      <xdr:nvSpPr>
        <xdr:cNvPr id="153" name="AutoShape 4920" descr="UND">
          <a:extLst>
            <a:ext uri="{FF2B5EF4-FFF2-40B4-BE49-F238E27FC236}">
              <a16:creationId xmlns:a16="http://schemas.microsoft.com/office/drawing/2014/main" id="{F823EB03-FF91-4F98-96FA-4FF626EB38C0}"/>
            </a:ext>
          </a:extLst>
        </xdr:cNvPr>
        <xdr:cNvSpPr>
          <a:spLocks noChangeAspect="1" noChangeArrowheads="1"/>
        </xdr:cNvSpPr>
      </xdr:nvSpPr>
      <xdr:spPr bwMode="auto">
        <a:xfrm>
          <a:off x="1028700" y="48768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62</xdr:row>
      <xdr:rowOff>0</xdr:rowOff>
    </xdr:from>
    <xdr:to>
      <xdr:col>2</xdr:col>
      <xdr:colOff>304800</xdr:colOff>
      <xdr:row>63</xdr:row>
      <xdr:rowOff>104775</xdr:rowOff>
    </xdr:to>
    <xdr:sp macro="" textlink="">
      <xdr:nvSpPr>
        <xdr:cNvPr id="154" name="AutoShape 4948" descr="UND">
          <a:extLst>
            <a:ext uri="{FF2B5EF4-FFF2-40B4-BE49-F238E27FC236}">
              <a16:creationId xmlns:a16="http://schemas.microsoft.com/office/drawing/2014/main" id="{BF7094E7-FE9E-4847-8ABF-0F3DA8812572}"/>
            </a:ext>
          </a:extLst>
        </xdr:cNvPr>
        <xdr:cNvSpPr>
          <a:spLocks noChangeAspect="1" noChangeArrowheads="1"/>
        </xdr:cNvSpPr>
      </xdr:nvSpPr>
      <xdr:spPr bwMode="auto">
        <a:xfrm>
          <a:off x="1028700" y="2124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134</xdr:row>
      <xdr:rowOff>0</xdr:rowOff>
    </xdr:from>
    <xdr:to>
      <xdr:col>2</xdr:col>
      <xdr:colOff>304800</xdr:colOff>
      <xdr:row>135</xdr:row>
      <xdr:rowOff>104775</xdr:rowOff>
    </xdr:to>
    <xdr:sp macro="" textlink="">
      <xdr:nvSpPr>
        <xdr:cNvPr id="155" name="AutoShape 4954" descr="UND">
          <a:extLst>
            <a:ext uri="{FF2B5EF4-FFF2-40B4-BE49-F238E27FC236}">
              <a16:creationId xmlns:a16="http://schemas.microsoft.com/office/drawing/2014/main" id="{E4C75EB8-2B40-45FA-B8AE-B428C41A8505}"/>
            </a:ext>
          </a:extLst>
        </xdr:cNvPr>
        <xdr:cNvSpPr>
          <a:spLocks noChangeAspect="1" noChangeArrowheads="1"/>
        </xdr:cNvSpPr>
      </xdr:nvSpPr>
      <xdr:spPr bwMode="auto">
        <a:xfrm>
          <a:off x="1028700" y="40671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134</xdr:row>
      <xdr:rowOff>0</xdr:rowOff>
    </xdr:from>
    <xdr:to>
      <xdr:col>2</xdr:col>
      <xdr:colOff>304800</xdr:colOff>
      <xdr:row>135</xdr:row>
      <xdr:rowOff>104775</xdr:rowOff>
    </xdr:to>
    <xdr:sp macro="" textlink="">
      <xdr:nvSpPr>
        <xdr:cNvPr id="156" name="AutoShape 4956" descr="UND">
          <a:extLst>
            <a:ext uri="{FF2B5EF4-FFF2-40B4-BE49-F238E27FC236}">
              <a16:creationId xmlns:a16="http://schemas.microsoft.com/office/drawing/2014/main" id="{293A0104-1C6E-4B37-BB13-DDA2D28C73F7}"/>
            </a:ext>
          </a:extLst>
        </xdr:cNvPr>
        <xdr:cNvSpPr>
          <a:spLocks noChangeAspect="1" noChangeArrowheads="1"/>
        </xdr:cNvSpPr>
      </xdr:nvSpPr>
      <xdr:spPr bwMode="auto">
        <a:xfrm>
          <a:off x="1028700" y="40671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134</xdr:row>
      <xdr:rowOff>0</xdr:rowOff>
    </xdr:from>
    <xdr:to>
      <xdr:col>2</xdr:col>
      <xdr:colOff>304800</xdr:colOff>
      <xdr:row>135</xdr:row>
      <xdr:rowOff>104775</xdr:rowOff>
    </xdr:to>
    <xdr:sp macro="" textlink="">
      <xdr:nvSpPr>
        <xdr:cNvPr id="157" name="AutoShape 4958" descr="UND">
          <a:extLst>
            <a:ext uri="{FF2B5EF4-FFF2-40B4-BE49-F238E27FC236}">
              <a16:creationId xmlns:a16="http://schemas.microsoft.com/office/drawing/2014/main" id="{C5BE1DF2-DE3D-44EA-B139-B26A98E4367B}"/>
            </a:ext>
          </a:extLst>
        </xdr:cNvPr>
        <xdr:cNvSpPr>
          <a:spLocks noChangeAspect="1" noChangeArrowheads="1"/>
        </xdr:cNvSpPr>
      </xdr:nvSpPr>
      <xdr:spPr bwMode="auto">
        <a:xfrm>
          <a:off x="1028700" y="40671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143</xdr:row>
      <xdr:rowOff>0</xdr:rowOff>
    </xdr:from>
    <xdr:to>
      <xdr:col>2</xdr:col>
      <xdr:colOff>304800</xdr:colOff>
      <xdr:row>144</xdr:row>
      <xdr:rowOff>104775</xdr:rowOff>
    </xdr:to>
    <xdr:sp macro="" textlink="">
      <xdr:nvSpPr>
        <xdr:cNvPr id="159" name="AutoShape 4561" descr="UND">
          <a:extLst>
            <a:ext uri="{FF2B5EF4-FFF2-40B4-BE49-F238E27FC236}">
              <a16:creationId xmlns:a16="http://schemas.microsoft.com/office/drawing/2014/main" id="{9DFDCD7C-FF42-4032-9CD7-4D4AD543478A}"/>
            </a:ext>
          </a:extLst>
        </xdr:cNvPr>
        <xdr:cNvSpPr>
          <a:spLocks noChangeAspect="1" noChangeArrowheads="1"/>
        </xdr:cNvSpPr>
      </xdr:nvSpPr>
      <xdr:spPr bwMode="auto">
        <a:xfrm>
          <a:off x="1028700" y="105441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90</xdr:row>
      <xdr:rowOff>0</xdr:rowOff>
    </xdr:from>
    <xdr:to>
      <xdr:col>2</xdr:col>
      <xdr:colOff>304800</xdr:colOff>
      <xdr:row>91</xdr:row>
      <xdr:rowOff>104775</xdr:rowOff>
    </xdr:to>
    <xdr:sp macro="" textlink="">
      <xdr:nvSpPr>
        <xdr:cNvPr id="163" name="AutoShape 4838" descr="UND">
          <a:extLst>
            <a:ext uri="{FF2B5EF4-FFF2-40B4-BE49-F238E27FC236}">
              <a16:creationId xmlns:a16="http://schemas.microsoft.com/office/drawing/2014/main" id="{5C1041C2-67EF-4C04-8BCA-B140645F4E57}"/>
            </a:ext>
          </a:extLst>
        </xdr:cNvPr>
        <xdr:cNvSpPr>
          <a:spLocks noChangeAspect="1" noChangeArrowheads="1"/>
        </xdr:cNvSpPr>
      </xdr:nvSpPr>
      <xdr:spPr bwMode="auto">
        <a:xfrm>
          <a:off x="1028700" y="4552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147</xdr:row>
      <xdr:rowOff>0</xdr:rowOff>
    </xdr:from>
    <xdr:to>
      <xdr:col>2</xdr:col>
      <xdr:colOff>304800</xdr:colOff>
      <xdr:row>148</xdr:row>
      <xdr:rowOff>104775</xdr:rowOff>
    </xdr:to>
    <xdr:sp macro="" textlink="">
      <xdr:nvSpPr>
        <xdr:cNvPr id="164" name="AutoShape 4906" descr="UND">
          <a:extLst>
            <a:ext uri="{FF2B5EF4-FFF2-40B4-BE49-F238E27FC236}">
              <a16:creationId xmlns:a16="http://schemas.microsoft.com/office/drawing/2014/main" id="{B2DB4F84-D12E-4E15-9E12-ED35F471D135}"/>
            </a:ext>
          </a:extLst>
        </xdr:cNvPr>
        <xdr:cNvSpPr>
          <a:spLocks noChangeAspect="1" noChangeArrowheads="1"/>
        </xdr:cNvSpPr>
      </xdr:nvSpPr>
      <xdr:spPr bwMode="auto">
        <a:xfrm>
          <a:off x="1028700" y="47148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147</xdr:row>
      <xdr:rowOff>0</xdr:rowOff>
    </xdr:from>
    <xdr:to>
      <xdr:col>2</xdr:col>
      <xdr:colOff>304800</xdr:colOff>
      <xdr:row>148</xdr:row>
      <xdr:rowOff>104775</xdr:rowOff>
    </xdr:to>
    <xdr:sp macro="" textlink="">
      <xdr:nvSpPr>
        <xdr:cNvPr id="165" name="AutoShape 4908" descr="UND">
          <a:extLst>
            <a:ext uri="{FF2B5EF4-FFF2-40B4-BE49-F238E27FC236}">
              <a16:creationId xmlns:a16="http://schemas.microsoft.com/office/drawing/2014/main" id="{1DF3B344-C79C-4616-9329-71662E772F9C}"/>
            </a:ext>
          </a:extLst>
        </xdr:cNvPr>
        <xdr:cNvSpPr>
          <a:spLocks noChangeAspect="1" noChangeArrowheads="1"/>
        </xdr:cNvSpPr>
      </xdr:nvSpPr>
      <xdr:spPr bwMode="auto">
        <a:xfrm>
          <a:off x="1028700" y="47148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147</xdr:row>
      <xdr:rowOff>0</xdr:rowOff>
    </xdr:from>
    <xdr:to>
      <xdr:col>2</xdr:col>
      <xdr:colOff>304800</xdr:colOff>
      <xdr:row>148</xdr:row>
      <xdr:rowOff>104775</xdr:rowOff>
    </xdr:to>
    <xdr:sp macro="" textlink="">
      <xdr:nvSpPr>
        <xdr:cNvPr id="166" name="AutoShape 4912" descr="UND">
          <a:extLst>
            <a:ext uri="{FF2B5EF4-FFF2-40B4-BE49-F238E27FC236}">
              <a16:creationId xmlns:a16="http://schemas.microsoft.com/office/drawing/2014/main" id="{39C7C2EA-B4E7-4DE6-925E-A2B07BC61CBB}"/>
            </a:ext>
          </a:extLst>
        </xdr:cNvPr>
        <xdr:cNvSpPr>
          <a:spLocks noChangeAspect="1" noChangeArrowheads="1"/>
        </xdr:cNvSpPr>
      </xdr:nvSpPr>
      <xdr:spPr bwMode="auto">
        <a:xfrm>
          <a:off x="1028700" y="47148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131</xdr:row>
      <xdr:rowOff>0</xdr:rowOff>
    </xdr:from>
    <xdr:to>
      <xdr:col>2</xdr:col>
      <xdr:colOff>304800</xdr:colOff>
      <xdr:row>132</xdr:row>
      <xdr:rowOff>104775</xdr:rowOff>
    </xdr:to>
    <xdr:sp macro="" textlink="">
      <xdr:nvSpPr>
        <xdr:cNvPr id="167" name="AutoShape 4920" descr="UND">
          <a:extLst>
            <a:ext uri="{FF2B5EF4-FFF2-40B4-BE49-F238E27FC236}">
              <a16:creationId xmlns:a16="http://schemas.microsoft.com/office/drawing/2014/main" id="{882E5BD6-9C78-4462-8856-FF53DE5B3FE8}"/>
            </a:ext>
          </a:extLst>
        </xdr:cNvPr>
        <xdr:cNvSpPr>
          <a:spLocks noChangeAspect="1" noChangeArrowheads="1"/>
        </xdr:cNvSpPr>
      </xdr:nvSpPr>
      <xdr:spPr bwMode="auto">
        <a:xfrm>
          <a:off x="1028700" y="48768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62</xdr:row>
      <xdr:rowOff>0</xdr:rowOff>
    </xdr:from>
    <xdr:to>
      <xdr:col>2</xdr:col>
      <xdr:colOff>304800</xdr:colOff>
      <xdr:row>63</xdr:row>
      <xdr:rowOff>104775</xdr:rowOff>
    </xdr:to>
    <xdr:sp macro="" textlink="">
      <xdr:nvSpPr>
        <xdr:cNvPr id="168" name="AutoShape 4948" descr="UND">
          <a:extLst>
            <a:ext uri="{FF2B5EF4-FFF2-40B4-BE49-F238E27FC236}">
              <a16:creationId xmlns:a16="http://schemas.microsoft.com/office/drawing/2014/main" id="{6B38174A-3264-44FA-A17A-43CDF6B9CEF8}"/>
            </a:ext>
          </a:extLst>
        </xdr:cNvPr>
        <xdr:cNvSpPr>
          <a:spLocks noChangeAspect="1" noChangeArrowheads="1"/>
        </xdr:cNvSpPr>
      </xdr:nvSpPr>
      <xdr:spPr bwMode="auto">
        <a:xfrm>
          <a:off x="1028700" y="2124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134</xdr:row>
      <xdr:rowOff>0</xdr:rowOff>
    </xdr:from>
    <xdr:to>
      <xdr:col>2</xdr:col>
      <xdr:colOff>304800</xdr:colOff>
      <xdr:row>135</xdr:row>
      <xdr:rowOff>104775</xdr:rowOff>
    </xdr:to>
    <xdr:sp macro="" textlink="">
      <xdr:nvSpPr>
        <xdr:cNvPr id="169" name="AutoShape 4954" descr="UND">
          <a:extLst>
            <a:ext uri="{FF2B5EF4-FFF2-40B4-BE49-F238E27FC236}">
              <a16:creationId xmlns:a16="http://schemas.microsoft.com/office/drawing/2014/main" id="{885DBAFA-B24C-4E03-9CC3-47543B8C42F7}"/>
            </a:ext>
          </a:extLst>
        </xdr:cNvPr>
        <xdr:cNvSpPr>
          <a:spLocks noChangeAspect="1" noChangeArrowheads="1"/>
        </xdr:cNvSpPr>
      </xdr:nvSpPr>
      <xdr:spPr bwMode="auto">
        <a:xfrm>
          <a:off x="1028700" y="40671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134</xdr:row>
      <xdr:rowOff>0</xdr:rowOff>
    </xdr:from>
    <xdr:to>
      <xdr:col>2</xdr:col>
      <xdr:colOff>304800</xdr:colOff>
      <xdr:row>135</xdr:row>
      <xdr:rowOff>104775</xdr:rowOff>
    </xdr:to>
    <xdr:sp macro="" textlink="">
      <xdr:nvSpPr>
        <xdr:cNvPr id="170" name="AutoShape 4956" descr="UND">
          <a:extLst>
            <a:ext uri="{FF2B5EF4-FFF2-40B4-BE49-F238E27FC236}">
              <a16:creationId xmlns:a16="http://schemas.microsoft.com/office/drawing/2014/main" id="{8B2FC437-19D4-4697-966E-7BCCA646A6CC}"/>
            </a:ext>
          </a:extLst>
        </xdr:cNvPr>
        <xdr:cNvSpPr>
          <a:spLocks noChangeAspect="1" noChangeArrowheads="1"/>
        </xdr:cNvSpPr>
      </xdr:nvSpPr>
      <xdr:spPr bwMode="auto">
        <a:xfrm>
          <a:off x="1028700" y="40671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134</xdr:row>
      <xdr:rowOff>0</xdr:rowOff>
    </xdr:from>
    <xdr:to>
      <xdr:col>2</xdr:col>
      <xdr:colOff>304800</xdr:colOff>
      <xdr:row>135</xdr:row>
      <xdr:rowOff>104775</xdr:rowOff>
    </xdr:to>
    <xdr:sp macro="" textlink="">
      <xdr:nvSpPr>
        <xdr:cNvPr id="171" name="AutoShape 4958" descr="UND">
          <a:extLst>
            <a:ext uri="{FF2B5EF4-FFF2-40B4-BE49-F238E27FC236}">
              <a16:creationId xmlns:a16="http://schemas.microsoft.com/office/drawing/2014/main" id="{5133D4A1-973E-4E4A-AF78-FBFA032044F6}"/>
            </a:ext>
          </a:extLst>
        </xdr:cNvPr>
        <xdr:cNvSpPr>
          <a:spLocks noChangeAspect="1" noChangeArrowheads="1"/>
        </xdr:cNvSpPr>
      </xdr:nvSpPr>
      <xdr:spPr bwMode="auto">
        <a:xfrm>
          <a:off x="1028700" y="40671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105</xdr:row>
      <xdr:rowOff>0</xdr:rowOff>
    </xdr:from>
    <xdr:to>
      <xdr:col>2</xdr:col>
      <xdr:colOff>304800</xdr:colOff>
      <xdr:row>106</xdr:row>
      <xdr:rowOff>104775</xdr:rowOff>
    </xdr:to>
    <xdr:sp macro="" textlink="">
      <xdr:nvSpPr>
        <xdr:cNvPr id="72" name="AutoShape 1455" descr="UND">
          <a:extLst>
            <a:ext uri="{FF2B5EF4-FFF2-40B4-BE49-F238E27FC236}">
              <a16:creationId xmlns:a16="http://schemas.microsoft.com/office/drawing/2014/main" id="{07E39F55-1A2F-4267-8A68-EF3F5001B48C}"/>
            </a:ext>
          </a:extLst>
        </xdr:cNvPr>
        <xdr:cNvSpPr>
          <a:spLocks noChangeAspect="1" noChangeArrowheads="1"/>
        </xdr:cNvSpPr>
      </xdr:nvSpPr>
      <xdr:spPr bwMode="auto">
        <a:xfrm>
          <a:off x="1028700" y="6496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96</xdr:row>
      <xdr:rowOff>0</xdr:rowOff>
    </xdr:from>
    <xdr:to>
      <xdr:col>2</xdr:col>
      <xdr:colOff>304800</xdr:colOff>
      <xdr:row>97</xdr:row>
      <xdr:rowOff>104775</xdr:rowOff>
    </xdr:to>
    <xdr:sp macro="" textlink="">
      <xdr:nvSpPr>
        <xdr:cNvPr id="73" name="AutoShape 4561" descr="UND">
          <a:extLst>
            <a:ext uri="{FF2B5EF4-FFF2-40B4-BE49-F238E27FC236}">
              <a16:creationId xmlns:a16="http://schemas.microsoft.com/office/drawing/2014/main" id="{7225AC1E-F54A-466B-8BFD-C39DA182A589}"/>
            </a:ext>
          </a:extLst>
        </xdr:cNvPr>
        <xdr:cNvSpPr>
          <a:spLocks noChangeAspect="1" noChangeArrowheads="1"/>
        </xdr:cNvSpPr>
      </xdr:nvSpPr>
      <xdr:spPr bwMode="auto">
        <a:xfrm>
          <a:off x="1028700" y="103822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40</xdr:row>
      <xdr:rowOff>0</xdr:rowOff>
    </xdr:from>
    <xdr:to>
      <xdr:col>2</xdr:col>
      <xdr:colOff>304800</xdr:colOff>
      <xdr:row>41</xdr:row>
      <xdr:rowOff>104775</xdr:rowOff>
    </xdr:to>
    <xdr:sp macro="" textlink="">
      <xdr:nvSpPr>
        <xdr:cNvPr id="74" name="AutoShape 4760" descr="UND">
          <a:extLst>
            <a:ext uri="{FF2B5EF4-FFF2-40B4-BE49-F238E27FC236}">
              <a16:creationId xmlns:a16="http://schemas.microsoft.com/office/drawing/2014/main" id="{94CF24FF-B069-44BA-AEA0-DE89E3459C92}"/>
            </a:ext>
          </a:extLst>
        </xdr:cNvPr>
        <xdr:cNvSpPr>
          <a:spLocks noChangeAspect="1" noChangeArrowheads="1"/>
        </xdr:cNvSpPr>
      </xdr:nvSpPr>
      <xdr:spPr bwMode="auto">
        <a:xfrm>
          <a:off x="1028700"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40</xdr:row>
      <xdr:rowOff>0</xdr:rowOff>
    </xdr:from>
    <xdr:to>
      <xdr:col>2</xdr:col>
      <xdr:colOff>304800</xdr:colOff>
      <xdr:row>41</xdr:row>
      <xdr:rowOff>104775</xdr:rowOff>
    </xdr:to>
    <xdr:sp macro="" textlink="">
      <xdr:nvSpPr>
        <xdr:cNvPr id="75" name="AutoShape 4762" descr="UND">
          <a:extLst>
            <a:ext uri="{FF2B5EF4-FFF2-40B4-BE49-F238E27FC236}">
              <a16:creationId xmlns:a16="http://schemas.microsoft.com/office/drawing/2014/main" id="{39FE9C33-E883-4830-BB04-5BA94AE49AB9}"/>
            </a:ext>
          </a:extLst>
        </xdr:cNvPr>
        <xdr:cNvSpPr>
          <a:spLocks noChangeAspect="1" noChangeArrowheads="1"/>
        </xdr:cNvSpPr>
      </xdr:nvSpPr>
      <xdr:spPr bwMode="auto">
        <a:xfrm>
          <a:off x="1028700"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40</xdr:row>
      <xdr:rowOff>0</xdr:rowOff>
    </xdr:from>
    <xdr:to>
      <xdr:col>2</xdr:col>
      <xdr:colOff>304800</xdr:colOff>
      <xdr:row>41</xdr:row>
      <xdr:rowOff>104775</xdr:rowOff>
    </xdr:to>
    <xdr:sp macro="" textlink="">
      <xdr:nvSpPr>
        <xdr:cNvPr id="76" name="AutoShape 4770" descr="UND">
          <a:extLst>
            <a:ext uri="{FF2B5EF4-FFF2-40B4-BE49-F238E27FC236}">
              <a16:creationId xmlns:a16="http://schemas.microsoft.com/office/drawing/2014/main" id="{926B4040-E68A-44DA-8BA4-BB58E6AAB1A9}"/>
            </a:ext>
          </a:extLst>
        </xdr:cNvPr>
        <xdr:cNvSpPr>
          <a:spLocks noChangeAspect="1" noChangeArrowheads="1"/>
        </xdr:cNvSpPr>
      </xdr:nvSpPr>
      <xdr:spPr bwMode="auto">
        <a:xfrm>
          <a:off x="1028700"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56</xdr:row>
      <xdr:rowOff>0</xdr:rowOff>
    </xdr:from>
    <xdr:to>
      <xdr:col>2</xdr:col>
      <xdr:colOff>304800</xdr:colOff>
      <xdr:row>57</xdr:row>
      <xdr:rowOff>104775</xdr:rowOff>
    </xdr:to>
    <xdr:sp macro="" textlink="">
      <xdr:nvSpPr>
        <xdr:cNvPr id="79" name="AutoShape 4838" descr="UND">
          <a:extLst>
            <a:ext uri="{FF2B5EF4-FFF2-40B4-BE49-F238E27FC236}">
              <a16:creationId xmlns:a16="http://schemas.microsoft.com/office/drawing/2014/main" id="{C437A997-E8FB-40A5-97BE-79E266504BF8}"/>
            </a:ext>
          </a:extLst>
        </xdr:cNvPr>
        <xdr:cNvSpPr>
          <a:spLocks noChangeAspect="1" noChangeArrowheads="1"/>
        </xdr:cNvSpPr>
      </xdr:nvSpPr>
      <xdr:spPr bwMode="auto">
        <a:xfrm>
          <a:off x="1028700" y="4229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72</xdr:row>
      <xdr:rowOff>0</xdr:rowOff>
    </xdr:from>
    <xdr:to>
      <xdr:col>2</xdr:col>
      <xdr:colOff>304800</xdr:colOff>
      <xdr:row>73</xdr:row>
      <xdr:rowOff>104775</xdr:rowOff>
    </xdr:to>
    <xdr:sp macro="" textlink="">
      <xdr:nvSpPr>
        <xdr:cNvPr id="80" name="AutoShape 4906" descr="UND">
          <a:extLst>
            <a:ext uri="{FF2B5EF4-FFF2-40B4-BE49-F238E27FC236}">
              <a16:creationId xmlns:a16="http://schemas.microsoft.com/office/drawing/2014/main" id="{EFF61D35-433C-41D4-B0A9-36EF0FBE328E}"/>
            </a:ext>
          </a:extLst>
        </xdr:cNvPr>
        <xdr:cNvSpPr>
          <a:spLocks noChangeAspect="1" noChangeArrowheads="1"/>
        </xdr:cNvSpPr>
      </xdr:nvSpPr>
      <xdr:spPr bwMode="auto">
        <a:xfrm>
          <a:off x="1028700" y="48768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72</xdr:row>
      <xdr:rowOff>0</xdr:rowOff>
    </xdr:from>
    <xdr:to>
      <xdr:col>2</xdr:col>
      <xdr:colOff>304800</xdr:colOff>
      <xdr:row>73</xdr:row>
      <xdr:rowOff>104775</xdr:rowOff>
    </xdr:to>
    <xdr:sp macro="" textlink="">
      <xdr:nvSpPr>
        <xdr:cNvPr id="81" name="AutoShape 4908" descr="UND">
          <a:extLst>
            <a:ext uri="{FF2B5EF4-FFF2-40B4-BE49-F238E27FC236}">
              <a16:creationId xmlns:a16="http://schemas.microsoft.com/office/drawing/2014/main" id="{DE1CC042-F2AB-4445-A8B8-89A09033C425}"/>
            </a:ext>
          </a:extLst>
        </xdr:cNvPr>
        <xdr:cNvSpPr>
          <a:spLocks noChangeAspect="1" noChangeArrowheads="1"/>
        </xdr:cNvSpPr>
      </xdr:nvSpPr>
      <xdr:spPr bwMode="auto">
        <a:xfrm>
          <a:off x="1028700" y="48768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72</xdr:row>
      <xdr:rowOff>0</xdr:rowOff>
    </xdr:from>
    <xdr:to>
      <xdr:col>2</xdr:col>
      <xdr:colOff>304800</xdr:colOff>
      <xdr:row>73</xdr:row>
      <xdr:rowOff>104775</xdr:rowOff>
    </xdr:to>
    <xdr:sp macro="" textlink="">
      <xdr:nvSpPr>
        <xdr:cNvPr id="82" name="AutoShape 4912" descr="UND">
          <a:extLst>
            <a:ext uri="{FF2B5EF4-FFF2-40B4-BE49-F238E27FC236}">
              <a16:creationId xmlns:a16="http://schemas.microsoft.com/office/drawing/2014/main" id="{474E7101-7054-469C-8B58-96E92B7EC241}"/>
            </a:ext>
          </a:extLst>
        </xdr:cNvPr>
        <xdr:cNvSpPr>
          <a:spLocks noChangeAspect="1" noChangeArrowheads="1"/>
        </xdr:cNvSpPr>
      </xdr:nvSpPr>
      <xdr:spPr bwMode="auto">
        <a:xfrm>
          <a:off x="1028700" y="48768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69</xdr:row>
      <xdr:rowOff>0</xdr:rowOff>
    </xdr:from>
    <xdr:to>
      <xdr:col>2</xdr:col>
      <xdr:colOff>304800</xdr:colOff>
      <xdr:row>70</xdr:row>
      <xdr:rowOff>104775</xdr:rowOff>
    </xdr:to>
    <xdr:sp macro="" textlink="">
      <xdr:nvSpPr>
        <xdr:cNvPr id="83" name="AutoShape 4920" descr="UND">
          <a:extLst>
            <a:ext uri="{FF2B5EF4-FFF2-40B4-BE49-F238E27FC236}">
              <a16:creationId xmlns:a16="http://schemas.microsoft.com/office/drawing/2014/main" id="{BF4849BE-0681-4123-B234-EB7ACB2B5AC8}"/>
            </a:ext>
          </a:extLst>
        </xdr:cNvPr>
        <xdr:cNvSpPr>
          <a:spLocks noChangeAspect="1" noChangeArrowheads="1"/>
        </xdr:cNvSpPr>
      </xdr:nvSpPr>
      <xdr:spPr bwMode="auto">
        <a:xfrm>
          <a:off x="1028700" y="47148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30</xdr:row>
      <xdr:rowOff>0</xdr:rowOff>
    </xdr:from>
    <xdr:to>
      <xdr:col>2</xdr:col>
      <xdr:colOff>304800</xdr:colOff>
      <xdr:row>31</xdr:row>
      <xdr:rowOff>104775</xdr:rowOff>
    </xdr:to>
    <xdr:sp macro="" textlink="">
      <xdr:nvSpPr>
        <xdr:cNvPr id="84" name="AutoShape 4948" descr="UND">
          <a:extLst>
            <a:ext uri="{FF2B5EF4-FFF2-40B4-BE49-F238E27FC236}">
              <a16:creationId xmlns:a16="http://schemas.microsoft.com/office/drawing/2014/main" id="{D92439B1-7177-48B4-9C4D-0D7562E2020F}"/>
            </a:ext>
          </a:extLst>
        </xdr:cNvPr>
        <xdr:cNvSpPr>
          <a:spLocks noChangeAspect="1" noChangeArrowheads="1"/>
        </xdr:cNvSpPr>
      </xdr:nvSpPr>
      <xdr:spPr bwMode="auto">
        <a:xfrm>
          <a:off x="1028700" y="2124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54</xdr:row>
      <xdr:rowOff>0</xdr:rowOff>
    </xdr:from>
    <xdr:to>
      <xdr:col>2</xdr:col>
      <xdr:colOff>304800</xdr:colOff>
      <xdr:row>55</xdr:row>
      <xdr:rowOff>104775</xdr:rowOff>
    </xdr:to>
    <xdr:sp macro="" textlink="">
      <xdr:nvSpPr>
        <xdr:cNvPr id="85" name="AutoShape 4954" descr="UND">
          <a:extLst>
            <a:ext uri="{FF2B5EF4-FFF2-40B4-BE49-F238E27FC236}">
              <a16:creationId xmlns:a16="http://schemas.microsoft.com/office/drawing/2014/main" id="{7EA05902-9D83-47A1-BC3C-FAD80B66C894}"/>
            </a:ext>
          </a:extLst>
        </xdr:cNvPr>
        <xdr:cNvSpPr>
          <a:spLocks noChangeAspect="1" noChangeArrowheads="1"/>
        </xdr:cNvSpPr>
      </xdr:nvSpPr>
      <xdr:spPr bwMode="auto">
        <a:xfrm>
          <a:off x="1028700" y="4552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54</xdr:row>
      <xdr:rowOff>0</xdr:rowOff>
    </xdr:from>
    <xdr:to>
      <xdr:col>2</xdr:col>
      <xdr:colOff>304800</xdr:colOff>
      <xdr:row>55</xdr:row>
      <xdr:rowOff>104775</xdr:rowOff>
    </xdr:to>
    <xdr:sp macro="" textlink="">
      <xdr:nvSpPr>
        <xdr:cNvPr id="86" name="AutoShape 4956" descr="UND">
          <a:extLst>
            <a:ext uri="{FF2B5EF4-FFF2-40B4-BE49-F238E27FC236}">
              <a16:creationId xmlns:a16="http://schemas.microsoft.com/office/drawing/2014/main" id="{3C5A26B3-7066-4035-ACFA-4D7EC4CF400C}"/>
            </a:ext>
          </a:extLst>
        </xdr:cNvPr>
        <xdr:cNvSpPr>
          <a:spLocks noChangeAspect="1" noChangeArrowheads="1"/>
        </xdr:cNvSpPr>
      </xdr:nvSpPr>
      <xdr:spPr bwMode="auto">
        <a:xfrm>
          <a:off x="1028700" y="4552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54</xdr:row>
      <xdr:rowOff>0</xdr:rowOff>
    </xdr:from>
    <xdr:to>
      <xdr:col>2</xdr:col>
      <xdr:colOff>304800</xdr:colOff>
      <xdr:row>55</xdr:row>
      <xdr:rowOff>104775</xdr:rowOff>
    </xdr:to>
    <xdr:sp macro="" textlink="">
      <xdr:nvSpPr>
        <xdr:cNvPr id="87" name="AutoShape 4958" descr="UND">
          <a:extLst>
            <a:ext uri="{FF2B5EF4-FFF2-40B4-BE49-F238E27FC236}">
              <a16:creationId xmlns:a16="http://schemas.microsoft.com/office/drawing/2014/main" id="{370852E4-FB44-4EFF-B95E-4219BC79FCFD}"/>
            </a:ext>
          </a:extLst>
        </xdr:cNvPr>
        <xdr:cNvSpPr>
          <a:spLocks noChangeAspect="1" noChangeArrowheads="1"/>
        </xdr:cNvSpPr>
      </xdr:nvSpPr>
      <xdr:spPr bwMode="auto">
        <a:xfrm>
          <a:off x="1028700" y="4552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105</xdr:row>
      <xdr:rowOff>0</xdr:rowOff>
    </xdr:from>
    <xdr:to>
      <xdr:col>2</xdr:col>
      <xdr:colOff>304800</xdr:colOff>
      <xdr:row>106</xdr:row>
      <xdr:rowOff>104775</xdr:rowOff>
    </xdr:to>
    <xdr:sp macro="" textlink="">
      <xdr:nvSpPr>
        <xdr:cNvPr id="88" name="AutoShape 1455" descr="UND">
          <a:extLst>
            <a:ext uri="{FF2B5EF4-FFF2-40B4-BE49-F238E27FC236}">
              <a16:creationId xmlns:a16="http://schemas.microsoft.com/office/drawing/2014/main" id="{1BA21CA7-B6DD-4ABF-B08D-553743627D05}"/>
            </a:ext>
          </a:extLst>
        </xdr:cNvPr>
        <xdr:cNvSpPr>
          <a:spLocks noChangeAspect="1" noChangeArrowheads="1"/>
        </xdr:cNvSpPr>
      </xdr:nvSpPr>
      <xdr:spPr bwMode="auto">
        <a:xfrm>
          <a:off x="1028700" y="6496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96</xdr:row>
      <xdr:rowOff>0</xdr:rowOff>
    </xdr:from>
    <xdr:to>
      <xdr:col>2</xdr:col>
      <xdr:colOff>304800</xdr:colOff>
      <xdr:row>97</xdr:row>
      <xdr:rowOff>104775</xdr:rowOff>
    </xdr:to>
    <xdr:sp macro="" textlink="">
      <xdr:nvSpPr>
        <xdr:cNvPr id="89" name="AutoShape 4561" descr="UND">
          <a:extLst>
            <a:ext uri="{FF2B5EF4-FFF2-40B4-BE49-F238E27FC236}">
              <a16:creationId xmlns:a16="http://schemas.microsoft.com/office/drawing/2014/main" id="{FFD82494-B7FE-4FC4-849E-615268C890D8}"/>
            </a:ext>
          </a:extLst>
        </xdr:cNvPr>
        <xdr:cNvSpPr>
          <a:spLocks noChangeAspect="1" noChangeArrowheads="1"/>
        </xdr:cNvSpPr>
      </xdr:nvSpPr>
      <xdr:spPr bwMode="auto">
        <a:xfrm>
          <a:off x="1028700" y="103822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40</xdr:row>
      <xdr:rowOff>0</xdr:rowOff>
    </xdr:from>
    <xdr:to>
      <xdr:col>2</xdr:col>
      <xdr:colOff>304800</xdr:colOff>
      <xdr:row>41</xdr:row>
      <xdr:rowOff>104775</xdr:rowOff>
    </xdr:to>
    <xdr:sp macro="" textlink="">
      <xdr:nvSpPr>
        <xdr:cNvPr id="90" name="AutoShape 4760" descr="UND">
          <a:extLst>
            <a:ext uri="{FF2B5EF4-FFF2-40B4-BE49-F238E27FC236}">
              <a16:creationId xmlns:a16="http://schemas.microsoft.com/office/drawing/2014/main" id="{DD7440E5-8143-477A-9850-6155C740FE64}"/>
            </a:ext>
          </a:extLst>
        </xdr:cNvPr>
        <xdr:cNvSpPr>
          <a:spLocks noChangeAspect="1" noChangeArrowheads="1"/>
        </xdr:cNvSpPr>
      </xdr:nvSpPr>
      <xdr:spPr bwMode="auto">
        <a:xfrm>
          <a:off x="1028700"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40</xdr:row>
      <xdr:rowOff>0</xdr:rowOff>
    </xdr:from>
    <xdr:to>
      <xdr:col>2</xdr:col>
      <xdr:colOff>304800</xdr:colOff>
      <xdr:row>41</xdr:row>
      <xdr:rowOff>104775</xdr:rowOff>
    </xdr:to>
    <xdr:sp macro="" textlink="">
      <xdr:nvSpPr>
        <xdr:cNvPr id="92" name="AutoShape 4762" descr="UND">
          <a:extLst>
            <a:ext uri="{FF2B5EF4-FFF2-40B4-BE49-F238E27FC236}">
              <a16:creationId xmlns:a16="http://schemas.microsoft.com/office/drawing/2014/main" id="{3BF7F0C6-4CFA-487F-9B34-CD1257684D2A}"/>
            </a:ext>
          </a:extLst>
        </xdr:cNvPr>
        <xdr:cNvSpPr>
          <a:spLocks noChangeAspect="1" noChangeArrowheads="1"/>
        </xdr:cNvSpPr>
      </xdr:nvSpPr>
      <xdr:spPr bwMode="auto">
        <a:xfrm>
          <a:off x="1028700"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40</xdr:row>
      <xdr:rowOff>0</xdr:rowOff>
    </xdr:from>
    <xdr:to>
      <xdr:col>2</xdr:col>
      <xdr:colOff>304800</xdr:colOff>
      <xdr:row>41</xdr:row>
      <xdr:rowOff>104775</xdr:rowOff>
    </xdr:to>
    <xdr:sp macro="" textlink="">
      <xdr:nvSpPr>
        <xdr:cNvPr id="93" name="AutoShape 4770" descr="UND">
          <a:extLst>
            <a:ext uri="{FF2B5EF4-FFF2-40B4-BE49-F238E27FC236}">
              <a16:creationId xmlns:a16="http://schemas.microsoft.com/office/drawing/2014/main" id="{7F2AAB31-623C-467B-A9A4-F09575A6DF3D}"/>
            </a:ext>
          </a:extLst>
        </xdr:cNvPr>
        <xdr:cNvSpPr>
          <a:spLocks noChangeAspect="1" noChangeArrowheads="1"/>
        </xdr:cNvSpPr>
      </xdr:nvSpPr>
      <xdr:spPr bwMode="auto">
        <a:xfrm>
          <a:off x="1028700"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56</xdr:row>
      <xdr:rowOff>0</xdr:rowOff>
    </xdr:from>
    <xdr:to>
      <xdr:col>2</xdr:col>
      <xdr:colOff>304800</xdr:colOff>
      <xdr:row>57</xdr:row>
      <xdr:rowOff>104775</xdr:rowOff>
    </xdr:to>
    <xdr:sp macro="" textlink="">
      <xdr:nvSpPr>
        <xdr:cNvPr id="94" name="AutoShape 4838" descr="UND">
          <a:extLst>
            <a:ext uri="{FF2B5EF4-FFF2-40B4-BE49-F238E27FC236}">
              <a16:creationId xmlns:a16="http://schemas.microsoft.com/office/drawing/2014/main" id="{C4CEB6DF-52D8-4407-B5DD-448416051FE0}"/>
            </a:ext>
          </a:extLst>
        </xdr:cNvPr>
        <xdr:cNvSpPr>
          <a:spLocks noChangeAspect="1" noChangeArrowheads="1"/>
        </xdr:cNvSpPr>
      </xdr:nvSpPr>
      <xdr:spPr bwMode="auto">
        <a:xfrm>
          <a:off x="1028700" y="4229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72</xdr:row>
      <xdr:rowOff>0</xdr:rowOff>
    </xdr:from>
    <xdr:to>
      <xdr:col>2</xdr:col>
      <xdr:colOff>304800</xdr:colOff>
      <xdr:row>73</xdr:row>
      <xdr:rowOff>104775</xdr:rowOff>
    </xdr:to>
    <xdr:sp macro="" textlink="">
      <xdr:nvSpPr>
        <xdr:cNvPr id="95" name="AutoShape 4906" descr="UND">
          <a:extLst>
            <a:ext uri="{FF2B5EF4-FFF2-40B4-BE49-F238E27FC236}">
              <a16:creationId xmlns:a16="http://schemas.microsoft.com/office/drawing/2014/main" id="{79B5CF2A-B8BC-4FE2-8719-AF5DF06A25EC}"/>
            </a:ext>
          </a:extLst>
        </xdr:cNvPr>
        <xdr:cNvSpPr>
          <a:spLocks noChangeAspect="1" noChangeArrowheads="1"/>
        </xdr:cNvSpPr>
      </xdr:nvSpPr>
      <xdr:spPr bwMode="auto">
        <a:xfrm>
          <a:off x="1028700" y="48768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72</xdr:row>
      <xdr:rowOff>0</xdr:rowOff>
    </xdr:from>
    <xdr:to>
      <xdr:col>2</xdr:col>
      <xdr:colOff>304800</xdr:colOff>
      <xdr:row>73</xdr:row>
      <xdr:rowOff>104775</xdr:rowOff>
    </xdr:to>
    <xdr:sp macro="" textlink="">
      <xdr:nvSpPr>
        <xdr:cNvPr id="96" name="AutoShape 4908" descr="UND">
          <a:extLst>
            <a:ext uri="{FF2B5EF4-FFF2-40B4-BE49-F238E27FC236}">
              <a16:creationId xmlns:a16="http://schemas.microsoft.com/office/drawing/2014/main" id="{A3BD13F6-BB2E-4DB0-A07C-791E5897DF31}"/>
            </a:ext>
          </a:extLst>
        </xdr:cNvPr>
        <xdr:cNvSpPr>
          <a:spLocks noChangeAspect="1" noChangeArrowheads="1"/>
        </xdr:cNvSpPr>
      </xdr:nvSpPr>
      <xdr:spPr bwMode="auto">
        <a:xfrm>
          <a:off x="1028700" y="48768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72</xdr:row>
      <xdr:rowOff>0</xdr:rowOff>
    </xdr:from>
    <xdr:to>
      <xdr:col>2</xdr:col>
      <xdr:colOff>304800</xdr:colOff>
      <xdr:row>73</xdr:row>
      <xdr:rowOff>104775</xdr:rowOff>
    </xdr:to>
    <xdr:sp macro="" textlink="">
      <xdr:nvSpPr>
        <xdr:cNvPr id="97" name="AutoShape 4912" descr="UND">
          <a:extLst>
            <a:ext uri="{FF2B5EF4-FFF2-40B4-BE49-F238E27FC236}">
              <a16:creationId xmlns:a16="http://schemas.microsoft.com/office/drawing/2014/main" id="{F53F2871-E17F-4747-A60A-1F96848968BD}"/>
            </a:ext>
          </a:extLst>
        </xdr:cNvPr>
        <xdr:cNvSpPr>
          <a:spLocks noChangeAspect="1" noChangeArrowheads="1"/>
        </xdr:cNvSpPr>
      </xdr:nvSpPr>
      <xdr:spPr bwMode="auto">
        <a:xfrm>
          <a:off x="1028700" y="48768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69</xdr:row>
      <xdr:rowOff>0</xdr:rowOff>
    </xdr:from>
    <xdr:to>
      <xdr:col>2</xdr:col>
      <xdr:colOff>304800</xdr:colOff>
      <xdr:row>70</xdr:row>
      <xdr:rowOff>104775</xdr:rowOff>
    </xdr:to>
    <xdr:sp macro="" textlink="">
      <xdr:nvSpPr>
        <xdr:cNvPr id="98" name="AutoShape 4920" descr="UND">
          <a:extLst>
            <a:ext uri="{FF2B5EF4-FFF2-40B4-BE49-F238E27FC236}">
              <a16:creationId xmlns:a16="http://schemas.microsoft.com/office/drawing/2014/main" id="{0BE06D1B-178B-4DAE-906C-F64D69C0BDF9}"/>
            </a:ext>
          </a:extLst>
        </xdr:cNvPr>
        <xdr:cNvSpPr>
          <a:spLocks noChangeAspect="1" noChangeArrowheads="1"/>
        </xdr:cNvSpPr>
      </xdr:nvSpPr>
      <xdr:spPr bwMode="auto">
        <a:xfrm>
          <a:off x="1028700" y="47148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30</xdr:row>
      <xdr:rowOff>0</xdr:rowOff>
    </xdr:from>
    <xdr:to>
      <xdr:col>2</xdr:col>
      <xdr:colOff>304800</xdr:colOff>
      <xdr:row>31</xdr:row>
      <xdr:rowOff>104775</xdr:rowOff>
    </xdr:to>
    <xdr:sp macro="" textlink="">
      <xdr:nvSpPr>
        <xdr:cNvPr id="99" name="AutoShape 4948" descr="UND">
          <a:extLst>
            <a:ext uri="{FF2B5EF4-FFF2-40B4-BE49-F238E27FC236}">
              <a16:creationId xmlns:a16="http://schemas.microsoft.com/office/drawing/2014/main" id="{90F724D7-88AC-49C2-A355-932F380093EF}"/>
            </a:ext>
          </a:extLst>
        </xdr:cNvPr>
        <xdr:cNvSpPr>
          <a:spLocks noChangeAspect="1" noChangeArrowheads="1"/>
        </xdr:cNvSpPr>
      </xdr:nvSpPr>
      <xdr:spPr bwMode="auto">
        <a:xfrm>
          <a:off x="1028700" y="2124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54</xdr:row>
      <xdr:rowOff>0</xdr:rowOff>
    </xdr:from>
    <xdr:to>
      <xdr:col>2</xdr:col>
      <xdr:colOff>304800</xdr:colOff>
      <xdr:row>55</xdr:row>
      <xdr:rowOff>104775</xdr:rowOff>
    </xdr:to>
    <xdr:sp macro="" textlink="">
      <xdr:nvSpPr>
        <xdr:cNvPr id="100" name="AutoShape 4954" descr="UND">
          <a:extLst>
            <a:ext uri="{FF2B5EF4-FFF2-40B4-BE49-F238E27FC236}">
              <a16:creationId xmlns:a16="http://schemas.microsoft.com/office/drawing/2014/main" id="{49D6B346-E462-45BA-88E5-AC663DF4D74C}"/>
            </a:ext>
          </a:extLst>
        </xdr:cNvPr>
        <xdr:cNvSpPr>
          <a:spLocks noChangeAspect="1" noChangeArrowheads="1"/>
        </xdr:cNvSpPr>
      </xdr:nvSpPr>
      <xdr:spPr bwMode="auto">
        <a:xfrm>
          <a:off x="1028700" y="4552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54</xdr:row>
      <xdr:rowOff>0</xdr:rowOff>
    </xdr:from>
    <xdr:to>
      <xdr:col>2</xdr:col>
      <xdr:colOff>304800</xdr:colOff>
      <xdr:row>55</xdr:row>
      <xdr:rowOff>104775</xdr:rowOff>
    </xdr:to>
    <xdr:sp macro="" textlink="">
      <xdr:nvSpPr>
        <xdr:cNvPr id="101" name="AutoShape 4956" descr="UND">
          <a:extLst>
            <a:ext uri="{FF2B5EF4-FFF2-40B4-BE49-F238E27FC236}">
              <a16:creationId xmlns:a16="http://schemas.microsoft.com/office/drawing/2014/main" id="{23C9ED3D-999D-4F11-BCBB-10F7D27221A9}"/>
            </a:ext>
          </a:extLst>
        </xdr:cNvPr>
        <xdr:cNvSpPr>
          <a:spLocks noChangeAspect="1" noChangeArrowheads="1"/>
        </xdr:cNvSpPr>
      </xdr:nvSpPr>
      <xdr:spPr bwMode="auto">
        <a:xfrm>
          <a:off x="1028700" y="4552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54</xdr:row>
      <xdr:rowOff>0</xdr:rowOff>
    </xdr:from>
    <xdr:to>
      <xdr:col>2</xdr:col>
      <xdr:colOff>304800</xdr:colOff>
      <xdr:row>55</xdr:row>
      <xdr:rowOff>104775</xdr:rowOff>
    </xdr:to>
    <xdr:sp macro="" textlink="">
      <xdr:nvSpPr>
        <xdr:cNvPr id="102" name="AutoShape 4958" descr="UND">
          <a:extLst>
            <a:ext uri="{FF2B5EF4-FFF2-40B4-BE49-F238E27FC236}">
              <a16:creationId xmlns:a16="http://schemas.microsoft.com/office/drawing/2014/main" id="{6B0FB507-F201-420A-B047-91844C48F0C5}"/>
            </a:ext>
          </a:extLst>
        </xdr:cNvPr>
        <xdr:cNvSpPr>
          <a:spLocks noChangeAspect="1" noChangeArrowheads="1"/>
        </xdr:cNvSpPr>
      </xdr:nvSpPr>
      <xdr:spPr bwMode="auto">
        <a:xfrm>
          <a:off x="1028700" y="4552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67</xdr:row>
      <xdr:rowOff>0</xdr:rowOff>
    </xdr:from>
    <xdr:to>
      <xdr:col>2</xdr:col>
      <xdr:colOff>304800</xdr:colOff>
      <xdr:row>68</xdr:row>
      <xdr:rowOff>121920</xdr:rowOff>
    </xdr:to>
    <xdr:sp macro="" textlink="">
      <xdr:nvSpPr>
        <xdr:cNvPr id="2" name="AutoShape 1455" descr="UND">
          <a:extLst>
            <a:ext uri="{FF2B5EF4-FFF2-40B4-BE49-F238E27FC236}">
              <a16:creationId xmlns:a16="http://schemas.microsoft.com/office/drawing/2014/main" id="{00000000-0008-0000-0700-000002000000}"/>
            </a:ext>
          </a:extLst>
        </xdr:cNvPr>
        <xdr:cNvSpPr>
          <a:spLocks noChangeAspect="1" noChangeArrowheads="1"/>
        </xdr:cNvSpPr>
      </xdr:nvSpPr>
      <xdr:spPr bwMode="auto">
        <a:xfrm>
          <a:off x="1724025" y="69818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103</xdr:row>
      <xdr:rowOff>0</xdr:rowOff>
    </xdr:from>
    <xdr:to>
      <xdr:col>2</xdr:col>
      <xdr:colOff>304800</xdr:colOff>
      <xdr:row>104</xdr:row>
      <xdr:rowOff>121920</xdr:rowOff>
    </xdr:to>
    <xdr:sp macro="" textlink="">
      <xdr:nvSpPr>
        <xdr:cNvPr id="3" name="AutoShape 4561" descr="UND">
          <a:extLst>
            <a:ext uri="{FF2B5EF4-FFF2-40B4-BE49-F238E27FC236}">
              <a16:creationId xmlns:a16="http://schemas.microsoft.com/office/drawing/2014/main" id="{00000000-0008-0000-0700-000003000000}"/>
            </a:ext>
          </a:extLst>
        </xdr:cNvPr>
        <xdr:cNvSpPr>
          <a:spLocks noChangeAspect="1" noChangeArrowheads="1"/>
        </xdr:cNvSpPr>
      </xdr:nvSpPr>
      <xdr:spPr bwMode="auto">
        <a:xfrm>
          <a:off x="1724025" y="82772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56</xdr:row>
      <xdr:rowOff>0</xdr:rowOff>
    </xdr:from>
    <xdr:to>
      <xdr:col>2</xdr:col>
      <xdr:colOff>304800</xdr:colOff>
      <xdr:row>57</xdr:row>
      <xdr:rowOff>114300</xdr:rowOff>
    </xdr:to>
    <xdr:sp macro="" textlink="">
      <xdr:nvSpPr>
        <xdr:cNvPr id="8" name="AutoShape 4906" descr="UND">
          <a:extLst>
            <a:ext uri="{FF2B5EF4-FFF2-40B4-BE49-F238E27FC236}">
              <a16:creationId xmlns:a16="http://schemas.microsoft.com/office/drawing/2014/main" id="{00000000-0008-0000-0700-000008000000}"/>
            </a:ext>
          </a:extLst>
        </xdr:cNvPr>
        <xdr:cNvSpPr>
          <a:spLocks noChangeAspect="1" noChangeArrowheads="1"/>
        </xdr:cNvSpPr>
      </xdr:nvSpPr>
      <xdr:spPr bwMode="auto">
        <a:xfrm>
          <a:off x="1724025" y="53625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56</xdr:row>
      <xdr:rowOff>0</xdr:rowOff>
    </xdr:from>
    <xdr:to>
      <xdr:col>2</xdr:col>
      <xdr:colOff>304800</xdr:colOff>
      <xdr:row>57</xdr:row>
      <xdr:rowOff>114300</xdr:rowOff>
    </xdr:to>
    <xdr:sp macro="" textlink="">
      <xdr:nvSpPr>
        <xdr:cNvPr id="9" name="AutoShape 4908" descr="UND">
          <a:extLst>
            <a:ext uri="{FF2B5EF4-FFF2-40B4-BE49-F238E27FC236}">
              <a16:creationId xmlns:a16="http://schemas.microsoft.com/office/drawing/2014/main" id="{00000000-0008-0000-0700-000009000000}"/>
            </a:ext>
          </a:extLst>
        </xdr:cNvPr>
        <xdr:cNvSpPr>
          <a:spLocks noChangeAspect="1" noChangeArrowheads="1"/>
        </xdr:cNvSpPr>
      </xdr:nvSpPr>
      <xdr:spPr bwMode="auto">
        <a:xfrm>
          <a:off x="1724025" y="53625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56</xdr:row>
      <xdr:rowOff>0</xdr:rowOff>
    </xdr:from>
    <xdr:to>
      <xdr:col>2</xdr:col>
      <xdr:colOff>304800</xdr:colOff>
      <xdr:row>57</xdr:row>
      <xdr:rowOff>114300</xdr:rowOff>
    </xdr:to>
    <xdr:sp macro="" textlink="">
      <xdr:nvSpPr>
        <xdr:cNvPr id="10" name="AutoShape 4912" descr="UND">
          <a:extLst>
            <a:ext uri="{FF2B5EF4-FFF2-40B4-BE49-F238E27FC236}">
              <a16:creationId xmlns:a16="http://schemas.microsoft.com/office/drawing/2014/main" id="{00000000-0008-0000-0700-00000A000000}"/>
            </a:ext>
          </a:extLst>
        </xdr:cNvPr>
        <xdr:cNvSpPr>
          <a:spLocks noChangeAspect="1" noChangeArrowheads="1"/>
        </xdr:cNvSpPr>
      </xdr:nvSpPr>
      <xdr:spPr bwMode="auto">
        <a:xfrm>
          <a:off x="1724025" y="53625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57</xdr:row>
      <xdr:rowOff>0</xdr:rowOff>
    </xdr:from>
    <xdr:to>
      <xdr:col>2</xdr:col>
      <xdr:colOff>304800</xdr:colOff>
      <xdr:row>58</xdr:row>
      <xdr:rowOff>114300</xdr:rowOff>
    </xdr:to>
    <xdr:sp macro="" textlink="">
      <xdr:nvSpPr>
        <xdr:cNvPr id="11" name="AutoShape 4920" descr="UND">
          <a:extLst>
            <a:ext uri="{FF2B5EF4-FFF2-40B4-BE49-F238E27FC236}">
              <a16:creationId xmlns:a16="http://schemas.microsoft.com/office/drawing/2014/main" id="{00000000-0008-0000-0700-00000B000000}"/>
            </a:ext>
          </a:extLst>
        </xdr:cNvPr>
        <xdr:cNvSpPr>
          <a:spLocks noChangeAspect="1" noChangeArrowheads="1"/>
        </xdr:cNvSpPr>
      </xdr:nvSpPr>
      <xdr:spPr bwMode="auto">
        <a:xfrm>
          <a:off x="1724025" y="4552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114300</xdr:rowOff>
    </xdr:to>
    <xdr:sp macro="" textlink="">
      <xdr:nvSpPr>
        <xdr:cNvPr id="12" name="AutoShape 4948" descr="UND">
          <a:extLst>
            <a:ext uri="{FF2B5EF4-FFF2-40B4-BE49-F238E27FC236}">
              <a16:creationId xmlns:a16="http://schemas.microsoft.com/office/drawing/2014/main" id="{00000000-0008-0000-0700-00000C000000}"/>
            </a:ext>
          </a:extLst>
        </xdr:cNvPr>
        <xdr:cNvSpPr>
          <a:spLocks noChangeAspect="1" noChangeArrowheads="1"/>
        </xdr:cNvSpPr>
      </xdr:nvSpPr>
      <xdr:spPr bwMode="auto">
        <a:xfrm>
          <a:off x="1724025" y="24479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67</xdr:row>
      <xdr:rowOff>0</xdr:rowOff>
    </xdr:from>
    <xdr:to>
      <xdr:col>2</xdr:col>
      <xdr:colOff>304800</xdr:colOff>
      <xdr:row>68</xdr:row>
      <xdr:rowOff>121920</xdr:rowOff>
    </xdr:to>
    <xdr:sp macro="" textlink="">
      <xdr:nvSpPr>
        <xdr:cNvPr id="16" name="AutoShape 1455" descr="UND">
          <a:extLst>
            <a:ext uri="{FF2B5EF4-FFF2-40B4-BE49-F238E27FC236}">
              <a16:creationId xmlns:a16="http://schemas.microsoft.com/office/drawing/2014/main" id="{00000000-0008-0000-0700-000010000000}"/>
            </a:ext>
          </a:extLst>
        </xdr:cNvPr>
        <xdr:cNvSpPr>
          <a:spLocks noChangeAspect="1" noChangeArrowheads="1"/>
        </xdr:cNvSpPr>
      </xdr:nvSpPr>
      <xdr:spPr bwMode="auto">
        <a:xfrm>
          <a:off x="1724025" y="69818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103</xdr:row>
      <xdr:rowOff>0</xdr:rowOff>
    </xdr:from>
    <xdr:to>
      <xdr:col>2</xdr:col>
      <xdr:colOff>304800</xdr:colOff>
      <xdr:row>104</xdr:row>
      <xdr:rowOff>121920</xdr:rowOff>
    </xdr:to>
    <xdr:sp macro="" textlink="">
      <xdr:nvSpPr>
        <xdr:cNvPr id="17" name="AutoShape 4561" descr="UND">
          <a:extLst>
            <a:ext uri="{FF2B5EF4-FFF2-40B4-BE49-F238E27FC236}">
              <a16:creationId xmlns:a16="http://schemas.microsoft.com/office/drawing/2014/main" id="{00000000-0008-0000-0700-000011000000}"/>
            </a:ext>
          </a:extLst>
        </xdr:cNvPr>
        <xdr:cNvSpPr>
          <a:spLocks noChangeAspect="1" noChangeArrowheads="1"/>
        </xdr:cNvSpPr>
      </xdr:nvSpPr>
      <xdr:spPr bwMode="auto">
        <a:xfrm>
          <a:off x="1724025" y="82772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56</xdr:row>
      <xdr:rowOff>0</xdr:rowOff>
    </xdr:from>
    <xdr:to>
      <xdr:col>2</xdr:col>
      <xdr:colOff>304800</xdr:colOff>
      <xdr:row>57</xdr:row>
      <xdr:rowOff>114300</xdr:rowOff>
    </xdr:to>
    <xdr:sp macro="" textlink="">
      <xdr:nvSpPr>
        <xdr:cNvPr id="22" name="AutoShape 4906" descr="UND">
          <a:extLst>
            <a:ext uri="{FF2B5EF4-FFF2-40B4-BE49-F238E27FC236}">
              <a16:creationId xmlns:a16="http://schemas.microsoft.com/office/drawing/2014/main" id="{00000000-0008-0000-0700-000016000000}"/>
            </a:ext>
          </a:extLst>
        </xdr:cNvPr>
        <xdr:cNvSpPr>
          <a:spLocks noChangeAspect="1" noChangeArrowheads="1"/>
        </xdr:cNvSpPr>
      </xdr:nvSpPr>
      <xdr:spPr bwMode="auto">
        <a:xfrm>
          <a:off x="1724025" y="53625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56</xdr:row>
      <xdr:rowOff>0</xdr:rowOff>
    </xdr:from>
    <xdr:to>
      <xdr:col>2</xdr:col>
      <xdr:colOff>304800</xdr:colOff>
      <xdr:row>57</xdr:row>
      <xdr:rowOff>114300</xdr:rowOff>
    </xdr:to>
    <xdr:sp macro="" textlink="">
      <xdr:nvSpPr>
        <xdr:cNvPr id="23" name="AutoShape 4908" descr="UND">
          <a:extLst>
            <a:ext uri="{FF2B5EF4-FFF2-40B4-BE49-F238E27FC236}">
              <a16:creationId xmlns:a16="http://schemas.microsoft.com/office/drawing/2014/main" id="{00000000-0008-0000-0700-000017000000}"/>
            </a:ext>
          </a:extLst>
        </xdr:cNvPr>
        <xdr:cNvSpPr>
          <a:spLocks noChangeAspect="1" noChangeArrowheads="1"/>
        </xdr:cNvSpPr>
      </xdr:nvSpPr>
      <xdr:spPr bwMode="auto">
        <a:xfrm>
          <a:off x="1724025" y="53625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56</xdr:row>
      <xdr:rowOff>0</xdr:rowOff>
    </xdr:from>
    <xdr:to>
      <xdr:col>2</xdr:col>
      <xdr:colOff>304800</xdr:colOff>
      <xdr:row>57</xdr:row>
      <xdr:rowOff>114300</xdr:rowOff>
    </xdr:to>
    <xdr:sp macro="" textlink="">
      <xdr:nvSpPr>
        <xdr:cNvPr id="24" name="AutoShape 4912" descr="UND">
          <a:extLst>
            <a:ext uri="{FF2B5EF4-FFF2-40B4-BE49-F238E27FC236}">
              <a16:creationId xmlns:a16="http://schemas.microsoft.com/office/drawing/2014/main" id="{00000000-0008-0000-0700-000018000000}"/>
            </a:ext>
          </a:extLst>
        </xdr:cNvPr>
        <xdr:cNvSpPr>
          <a:spLocks noChangeAspect="1" noChangeArrowheads="1"/>
        </xdr:cNvSpPr>
      </xdr:nvSpPr>
      <xdr:spPr bwMode="auto">
        <a:xfrm>
          <a:off x="1724025" y="53625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57</xdr:row>
      <xdr:rowOff>0</xdr:rowOff>
    </xdr:from>
    <xdr:to>
      <xdr:col>2</xdr:col>
      <xdr:colOff>304800</xdr:colOff>
      <xdr:row>58</xdr:row>
      <xdr:rowOff>114300</xdr:rowOff>
    </xdr:to>
    <xdr:sp macro="" textlink="">
      <xdr:nvSpPr>
        <xdr:cNvPr id="25" name="AutoShape 4920" descr="UND">
          <a:extLst>
            <a:ext uri="{FF2B5EF4-FFF2-40B4-BE49-F238E27FC236}">
              <a16:creationId xmlns:a16="http://schemas.microsoft.com/office/drawing/2014/main" id="{00000000-0008-0000-0700-000019000000}"/>
            </a:ext>
          </a:extLst>
        </xdr:cNvPr>
        <xdr:cNvSpPr>
          <a:spLocks noChangeAspect="1" noChangeArrowheads="1"/>
        </xdr:cNvSpPr>
      </xdr:nvSpPr>
      <xdr:spPr bwMode="auto">
        <a:xfrm>
          <a:off x="1724025" y="4552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114300</xdr:rowOff>
    </xdr:to>
    <xdr:sp macro="" textlink="">
      <xdr:nvSpPr>
        <xdr:cNvPr id="26" name="AutoShape 4948" descr="UND">
          <a:extLst>
            <a:ext uri="{FF2B5EF4-FFF2-40B4-BE49-F238E27FC236}">
              <a16:creationId xmlns:a16="http://schemas.microsoft.com/office/drawing/2014/main" id="{00000000-0008-0000-0700-00001A000000}"/>
            </a:ext>
          </a:extLst>
        </xdr:cNvPr>
        <xdr:cNvSpPr>
          <a:spLocks noChangeAspect="1" noChangeArrowheads="1"/>
        </xdr:cNvSpPr>
      </xdr:nvSpPr>
      <xdr:spPr bwMode="auto">
        <a:xfrm>
          <a:off x="1724025" y="24479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209</xdr:row>
      <xdr:rowOff>0</xdr:rowOff>
    </xdr:from>
    <xdr:to>
      <xdr:col>17</xdr:col>
      <xdr:colOff>304800</xdr:colOff>
      <xdr:row>210</xdr:row>
      <xdr:rowOff>121920</xdr:rowOff>
    </xdr:to>
    <xdr:sp macro="" textlink="">
      <xdr:nvSpPr>
        <xdr:cNvPr id="30" name="AutoShape 1455" descr="UND">
          <a:extLst>
            <a:ext uri="{FF2B5EF4-FFF2-40B4-BE49-F238E27FC236}">
              <a16:creationId xmlns:a16="http://schemas.microsoft.com/office/drawing/2014/main" id="{00000000-0008-0000-0700-00001E000000}"/>
            </a:ext>
          </a:extLst>
        </xdr:cNvPr>
        <xdr:cNvSpPr>
          <a:spLocks noChangeAspect="1" noChangeArrowheads="1"/>
        </xdr:cNvSpPr>
      </xdr:nvSpPr>
      <xdr:spPr bwMode="auto">
        <a:xfrm>
          <a:off x="1724025" y="55245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159</xdr:row>
      <xdr:rowOff>0</xdr:rowOff>
    </xdr:from>
    <xdr:to>
      <xdr:col>17</xdr:col>
      <xdr:colOff>304800</xdr:colOff>
      <xdr:row>160</xdr:row>
      <xdr:rowOff>121920</xdr:rowOff>
    </xdr:to>
    <xdr:sp macro="" textlink="">
      <xdr:nvSpPr>
        <xdr:cNvPr id="31" name="AutoShape 4561" descr="UND">
          <a:extLst>
            <a:ext uri="{FF2B5EF4-FFF2-40B4-BE49-F238E27FC236}">
              <a16:creationId xmlns:a16="http://schemas.microsoft.com/office/drawing/2014/main" id="{00000000-0008-0000-0700-00001F000000}"/>
            </a:ext>
          </a:extLst>
        </xdr:cNvPr>
        <xdr:cNvSpPr>
          <a:spLocks noChangeAspect="1" noChangeArrowheads="1"/>
        </xdr:cNvSpPr>
      </xdr:nvSpPr>
      <xdr:spPr bwMode="auto">
        <a:xfrm>
          <a:off x="1724025" y="105441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117</xdr:row>
      <xdr:rowOff>0</xdr:rowOff>
    </xdr:from>
    <xdr:to>
      <xdr:col>17</xdr:col>
      <xdr:colOff>304800</xdr:colOff>
      <xdr:row>118</xdr:row>
      <xdr:rowOff>114300</xdr:rowOff>
    </xdr:to>
    <xdr:sp macro="" textlink="">
      <xdr:nvSpPr>
        <xdr:cNvPr id="32" name="AutoShape 4760" descr="UND">
          <a:extLst>
            <a:ext uri="{FF2B5EF4-FFF2-40B4-BE49-F238E27FC236}">
              <a16:creationId xmlns:a16="http://schemas.microsoft.com/office/drawing/2014/main" id="{00000000-0008-0000-0700-000020000000}"/>
            </a:ext>
          </a:extLst>
        </xdr:cNvPr>
        <xdr:cNvSpPr>
          <a:spLocks noChangeAspect="1" noChangeArrowheads="1"/>
        </xdr:cNvSpPr>
      </xdr:nvSpPr>
      <xdr:spPr bwMode="auto">
        <a:xfrm>
          <a:off x="1724025"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117</xdr:row>
      <xdr:rowOff>0</xdr:rowOff>
    </xdr:from>
    <xdr:to>
      <xdr:col>17</xdr:col>
      <xdr:colOff>304800</xdr:colOff>
      <xdr:row>118</xdr:row>
      <xdr:rowOff>114300</xdr:rowOff>
    </xdr:to>
    <xdr:sp macro="" textlink="">
      <xdr:nvSpPr>
        <xdr:cNvPr id="33" name="AutoShape 4762" descr="UND">
          <a:extLst>
            <a:ext uri="{FF2B5EF4-FFF2-40B4-BE49-F238E27FC236}">
              <a16:creationId xmlns:a16="http://schemas.microsoft.com/office/drawing/2014/main" id="{00000000-0008-0000-0700-000021000000}"/>
            </a:ext>
          </a:extLst>
        </xdr:cNvPr>
        <xdr:cNvSpPr>
          <a:spLocks noChangeAspect="1" noChangeArrowheads="1"/>
        </xdr:cNvSpPr>
      </xdr:nvSpPr>
      <xdr:spPr bwMode="auto">
        <a:xfrm>
          <a:off x="1724025"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117</xdr:row>
      <xdr:rowOff>0</xdr:rowOff>
    </xdr:from>
    <xdr:to>
      <xdr:col>17</xdr:col>
      <xdr:colOff>304800</xdr:colOff>
      <xdr:row>118</xdr:row>
      <xdr:rowOff>114300</xdr:rowOff>
    </xdr:to>
    <xdr:sp macro="" textlink="">
      <xdr:nvSpPr>
        <xdr:cNvPr id="34" name="AutoShape 4770" descr="UND">
          <a:extLst>
            <a:ext uri="{FF2B5EF4-FFF2-40B4-BE49-F238E27FC236}">
              <a16:creationId xmlns:a16="http://schemas.microsoft.com/office/drawing/2014/main" id="{00000000-0008-0000-0700-000022000000}"/>
            </a:ext>
          </a:extLst>
        </xdr:cNvPr>
        <xdr:cNvSpPr>
          <a:spLocks noChangeAspect="1" noChangeArrowheads="1"/>
        </xdr:cNvSpPr>
      </xdr:nvSpPr>
      <xdr:spPr bwMode="auto">
        <a:xfrm>
          <a:off x="1724025"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120</xdr:row>
      <xdr:rowOff>0</xdr:rowOff>
    </xdr:from>
    <xdr:to>
      <xdr:col>17</xdr:col>
      <xdr:colOff>304800</xdr:colOff>
      <xdr:row>121</xdr:row>
      <xdr:rowOff>114300</xdr:rowOff>
    </xdr:to>
    <xdr:sp macro="" textlink="">
      <xdr:nvSpPr>
        <xdr:cNvPr id="35" name="AutoShape 4838" descr="UND">
          <a:extLst>
            <a:ext uri="{FF2B5EF4-FFF2-40B4-BE49-F238E27FC236}">
              <a16:creationId xmlns:a16="http://schemas.microsoft.com/office/drawing/2014/main" id="{00000000-0008-0000-0700-000023000000}"/>
            </a:ext>
          </a:extLst>
        </xdr:cNvPr>
        <xdr:cNvSpPr>
          <a:spLocks noChangeAspect="1" noChangeArrowheads="1"/>
        </xdr:cNvSpPr>
      </xdr:nvSpPr>
      <xdr:spPr bwMode="auto">
        <a:xfrm>
          <a:off x="1724025" y="4552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158</xdr:row>
      <xdr:rowOff>0</xdr:rowOff>
    </xdr:from>
    <xdr:to>
      <xdr:col>17</xdr:col>
      <xdr:colOff>304800</xdr:colOff>
      <xdr:row>159</xdr:row>
      <xdr:rowOff>114300</xdr:rowOff>
    </xdr:to>
    <xdr:sp macro="" textlink="">
      <xdr:nvSpPr>
        <xdr:cNvPr id="36" name="AutoShape 4906" descr="UND">
          <a:extLst>
            <a:ext uri="{FF2B5EF4-FFF2-40B4-BE49-F238E27FC236}">
              <a16:creationId xmlns:a16="http://schemas.microsoft.com/office/drawing/2014/main" id="{00000000-0008-0000-0700-000024000000}"/>
            </a:ext>
          </a:extLst>
        </xdr:cNvPr>
        <xdr:cNvSpPr>
          <a:spLocks noChangeAspect="1" noChangeArrowheads="1"/>
        </xdr:cNvSpPr>
      </xdr:nvSpPr>
      <xdr:spPr bwMode="auto">
        <a:xfrm>
          <a:off x="1724025" y="4229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158</xdr:row>
      <xdr:rowOff>0</xdr:rowOff>
    </xdr:from>
    <xdr:to>
      <xdr:col>17</xdr:col>
      <xdr:colOff>304800</xdr:colOff>
      <xdr:row>159</xdr:row>
      <xdr:rowOff>114300</xdr:rowOff>
    </xdr:to>
    <xdr:sp macro="" textlink="">
      <xdr:nvSpPr>
        <xdr:cNvPr id="37" name="AutoShape 4908" descr="UND">
          <a:extLst>
            <a:ext uri="{FF2B5EF4-FFF2-40B4-BE49-F238E27FC236}">
              <a16:creationId xmlns:a16="http://schemas.microsoft.com/office/drawing/2014/main" id="{00000000-0008-0000-0700-000025000000}"/>
            </a:ext>
          </a:extLst>
        </xdr:cNvPr>
        <xdr:cNvSpPr>
          <a:spLocks noChangeAspect="1" noChangeArrowheads="1"/>
        </xdr:cNvSpPr>
      </xdr:nvSpPr>
      <xdr:spPr bwMode="auto">
        <a:xfrm>
          <a:off x="1724025" y="4229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158</xdr:row>
      <xdr:rowOff>0</xdr:rowOff>
    </xdr:from>
    <xdr:to>
      <xdr:col>17</xdr:col>
      <xdr:colOff>304800</xdr:colOff>
      <xdr:row>159</xdr:row>
      <xdr:rowOff>114300</xdr:rowOff>
    </xdr:to>
    <xdr:sp macro="" textlink="">
      <xdr:nvSpPr>
        <xdr:cNvPr id="38" name="AutoShape 4912" descr="UND">
          <a:extLst>
            <a:ext uri="{FF2B5EF4-FFF2-40B4-BE49-F238E27FC236}">
              <a16:creationId xmlns:a16="http://schemas.microsoft.com/office/drawing/2014/main" id="{00000000-0008-0000-0700-000026000000}"/>
            </a:ext>
          </a:extLst>
        </xdr:cNvPr>
        <xdr:cNvSpPr>
          <a:spLocks noChangeAspect="1" noChangeArrowheads="1"/>
        </xdr:cNvSpPr>
      </xdr:nvSpPr>
      <xdr:spPr bwMode="auto">
        <a:xfrm>
          <a:off x="1724025" y="4229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88</xdr:row>
      <xdr:rowOff>0</xdr:rowOff>
    </xdr:from>
    <xdr:to>
      <xdr:col>17</xdr:col>
      <xdr:colOff>304800</xdr:colOff>
      <xdr:row>89</xdr:row>
      <xdr:rowOff>121920</xdr:rowOff>
    </xdr:to>
    <xdr:sp macro="" textlink="">
      <xdr:nvSpPr>
        <xdr:cNvPr id="39" name="AutoShape 4920" descr="UND">
          <a:extLst>
            <a:ext uri="{FF2B5EF4-FFF2-40B4-BE49-F238E27FC236}">
              <a16:creationId xmlns:a16="http://schemas.microsoft.com/office/drawing/2014/main" id="{00000000-0008-0000-0700-000027000000}"/>
            </a:ext>
          </a:extLst>
        </xdr:cNvPr>
        <xdr:cNvSpPr>
          <a:spLocks noChangeAspect="1" noChangeArrowheads="1"/>
        </xdr:cNvSpPr>
      </xdr:nvSpPr>
      <xdr:spPr bwMode="auto">
        <a:xfrm>
          <a:off x="1724025" y="43910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84</xdr:row>
      <xdr:rowOff>0</xdr:rowOff>
    </xdr:from>
    <xdr:to>
      <xdr:col>17</xdr:col>
      <xdr:colOff>304800</xdr:colOff>
      <xdr:row>85</xdr:row>
      <xdr:rowOff>114300</xdr:rowOff>
    </xdr:to>
    <xdr:sp macro="" textlink="">
      <xdr:nvSpPr>
        <xdr:cNvPr id="40" name="AutoShape 4948" descr="UND">
          <a:extLst>
            <a:ext uri="{FF2B5EF4-FFF2-40B4-BE49-F238E27FC236}">
              <a16:creationId xmlns:a16="http://schemas.microsoft.com/office/drawing/2014/main" id="{00000000-0008-0000-0700-000028000000}"/>
            </a:ext>
          </a:extLst>
        </xdr:cNvPr>
        <xdr:cNvSpPr>
          <a:spLocks noChangeAspect="1" noChangeArrowheads="1"/>
        </xdr:cNvSpPr>
      </xdr:nvSpPr>
      <xdr:spPr bwMode="auto">
        <a:xfrm>
          <a:off x="1724025" y="2124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170</xdr:row>
      <xdr:rowOff>0</xdr:rowOff>
    </xdr:from>
    <xdr:to>
      <xdr:col>17</xdr:col>
      <xdr:colOff>304800</xdr:colOff>
      <xdr:row>171</xdr:row>
      <xdr:rowOff>114300</xdr:rowOff>
    </xdr:to>
    <xdr:sp macro="" textlink="">
      <xdr:nvSpPr>
        <xdr:cNvPr id="41" name="AutoShape 4954" descr="UND">
          <a:extLst>
            <a:ext uri="{FF2B5EF4-FFF2-40B4-BE49-F238E27FC236}">
              <a16:creationId xmlns:a16="http://schemas.microsoft.com/office/drawing/2014/main" id="{00000000-0008-0000-0700-000029000000}"/>
            </a:ext>
          </a:extLst>
        </xdr:cNvPr>
        <xdr:cNvSpPr>
          <a:spLocks noChangeAspect="1" noChangeArrowheads="1"/>
        </xdr:cNvSpPr>
      </xdr:nvSpPr>
      <xdr:spPr bwMode="auto">
        <a:xfrm>
          <a:off x="1724025" y="52006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170</xdr:row>
      <xdr:rowOff>0</xdr:rowOff>
    </xdr:from>
    <xdr:to>
      <xdr:col>17</xdr:col>
      <xdr:colOff>304800</xdr:colOff>
      <xdr:row>171</xdr:row>
      <xdr:rowOff>114300</xdr:rowOff>
    </xdr:to>
    <xdr:sp macro="" textlink="">
      <xdr:nvSpPr>
        <xdr:cNvPr id="42" name="AutoShape 4956" descr="UND">
          <a:extLst>
            <a:ext uri="{FF2B5EF4-FFF2-40B4-BE49-F238E27FC236}">
              <a16:creationId xmlns:a16="http://schemas.microsoft.com/office/drawing/2014/main" id="{00000000-0008-0000-0700-00002A000000}"/>
            </a:ext>
          </a:extLst>
        </xdr:cNvPr>
        <xdr:cNvSpPr>
          <a:spLocks noChangeAspect="1" noChangeArrowheads="1"/>
        </xdr:cNvSpPr>
      </xdr:nvSpPr>
      <xdr:spPr bwMode="auto">
        <a:xfrm>
          <a:off x="1724025" y="52006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170</xdr:row>
      <xdr:rowOff>0</xdr:rowOff>
    </xdr:from>
    <xdr:to>
      <xdr:col>17</xdr:col>
      <xdr:colOff>304800</xdr:colOff>
      <xdr:row>171</xdr:row>
      <xdr:rowOff>114300</xdr:rowOff>
    </xdr:to>
    <xdr:sp macro="" textlink="">
      <xdr:nvSpPr>
        <xdr:cNvPr id="43" name="AutoShape 4958" descr="UND">
          <a:extLst>
            <a:ext uri="{FF2B5EF4-FFF2-40B4-BE49-F238E27FC236}">
              <a16:creationId xmlns:a16="http://schemas.microsoft.com/office/drawing/2014/main" id="{00000000-0008-0000-0700-00002B000000}"/>
            </a:ext>
          </a:extLst>
        </xdr:cNvPr>
        <xdr:cNvSpPr>
          <a:spLocks noChangeAspect="1" noChangeArrowheads="1"/>
        </xdr:cNvSpPr>
      </xdr:nvSpPr>
      <xdr:spPr bwMode="auto">
        <a:xfrm>
          <a:off x="1724025" y="52006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209</xdr:row>
      <xdr:rowOff>0</xdr:rowOff>
    </xdr:from>
    <xdr:to>
      <xdr:col>17</xdr:col>
      <xdr:colOff>304800</xdr:colOff>
      <xdr:row>210</xdr:row>
      <xdr:rowOff>121920</xdr:rowOff>
    </xdr:to>
    <xdr:sp macro="" textlink="">
      <xdr:nvSpPr>
        <xdr:cNvPr id="44" name="AutoShape 1455" descr="UND">
          <a:extLst>
            <a:ext uri="{FF2B5EF4-FFF2-40B4-BE49-F238E27FC236}">
              <a16:creationId xmlns:a16="http://schemas.microsoft.com/office/drawing/2014/main" id="{00000000-0008-0000-0700-00002C000000}"/>
            </a:ext>
          </a:extLst>
        </xdr:cNvPr>
        <xdr:cNvSpPr>
          <a:spLocks noChangeAspect="1" noChangeArrowheads="1"/>
        </xdr:cNvSpPr>
      </xdr:nvSpPr>
      <xdr:spPr bwMode="auto">
        <a:xfrm>
          <a:off x="1724025" y="55245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159</xdr:row>
      <xdr:rowOff>0</xdr:rowOff>
    </xdr:from>
    <xdr:to>
      <xdr:col>17</xdr:col>
      <xdr:colOff>304800</xdr:colOff>
      <xdr:row>160</xdr:row>
      <xdr:rowOff>121920</xdr:rowOff>
    </xdr:to>
    <xdr:sp macro="" textlink="">
      <xdr:nvSpPr>
        <xdr:cNvPr id="45" name="AutoShape 4561" descr="UND">
          <a:extLst>
            <a:ext uri="{FF2B5EF4-FFF2-40B4-BE49-F238E27FC236}">
              <a16:creationId xmlns:a16="http://schemas.microsoft.com/office/drawing/2014/main" id="{00000000-0008-0000-0700-00002D000000}"/>
            </a:ext>
          </a:extLst>
        </xdr:cNvPr>
        <xdr:cNvSpPr>
          <a:spLocks noChangeAspect="1" noChangeArrowheads="1"/>
        </xdr:cNvSpPr>
      </xdr:nvSpPr>
      <xdr:spPr bwMode="auto">
        <a:xfrm>
          <a:off x="1724025" y="105441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117</xdr:row>
      <xdr:rowOff>0</xdr:rowOff>
    </xdr:from>
    <xdr:to>
      <xdr:col>17</xdr:col>
      <xdr:colOff>304800</xdr:colOff>
      <xdr:row>118</xdr:row>
      <xdr:rowOff>114300</xdr:rowOff>
    </xdr:to>
    <xdr:sp macro="" textlink="">
      <xdr:nvSpPr>
        <xdr:cNvPr id="46" name="AutoShape 4760" descr="UND">
          <a:extLst>
            <a:ext uri="{FF2B5EF4-FFF2-40B4-BE49-F238E27FC236}">
              <a16:creationId xmlns:a16="http://schemas.microsoft.com/office/drawing/2014/main" id="{00000000-0008-0000-0700-00002E000000}"/>
            </a:ext>
          </a:extLst>
        </xdr:cNvPr>
        <xdr:cNvSpPr>
          <a:spLocks noChangeAspect="1" noChangeArrowheads="1"/>
        </xdr:cNvSpPr>
      </xdr:nvSpPr>
      <xdr:spPr bwMode="auto">
        <a:xfrm>
          <a:off x="1724025"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117</xdr:row>
      <xdr:rowOff>0</xdr:rowOff>
    </xdr:from>
    <xdr:to>
      <xdr:col>17</xdr:col>
      <xdr:colOff>304800</xdr:colOff>
      <xdr:row>118</xdr:row>
      <xdr:rowOff>114300</xdr:rowOff>
    </xdr:to>
    <xdr:sp macro="" textlink="">
      <xdr:nvSpPr>
        <xdr:cNvPr id="47" name="AutoShape 4762" descr="UND">
          <a:extLst>
            <a:ext uri="{FF2B5EF4-FFF2-40B4-BE49-F238E27FC236}">
              <a16:creationId xmlns:a16="http://schemas.microsoft.com/office/drawing/2014/main" id="{00000000-0008-0000-0700-00002F000000}"/>
            </a:ext>
          </a:extLst>
        </xdr:cNvPr>
        <xdr:cNvSpPr>
          <a:spLocks noChangeAspect="1" noChangeArrowheads="1"/>
        </xdr:cNvSpPr>
      </xdr:nvSpPr>
      <xdr:spPr bwMode="auto">
        <a:xfrm>
          <a:off x="1724025"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117</xdr:row>
      <xdr:rowOff>0</xdr:rowOff>
    </xdr:from>
    <xdr:to>
      <xdr:col>17</xdr:col>
      <xdr:colOff>304800</xdr:colOff>
      <xdr:row>118</xdr:row>
      <xdr:rowOff>114300</xdr:rowOff>
    </xdr:to>
    <xdr:sp macro="" textlink="">
      <xdr:nvSpPr>
        <xdr:cNvPr id="48" name="AutoShape 4770" descr="UND">
          <a:extLst>
            <a:ext uri="{FF2B5EF4-FFF2-40B4-BE49-F238E27FC236}">
              <a16:creationId xmlns:a16="http://schemas.microsoft.com/office/drawing/2014/main" id="{00000000-0008-0000-0700-000030000000}"/>
            </a:ext>
          </a:extLst>
        </xdr:cNvPr>
        <xdr:cNvSpPr>
          <a:spLocks noChangeAspect="1" noChangeArrowheads="1"/>
        </xdr:cNvSpPr>
      </xdr:nvSpPr>
      <xdr:spPr bwMode="auto">
        <a:xfrm>
          <a:off x="1724025"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120</xdr:row>
      <xdr:rowOff>0</xdr:rowOff>
    </xdr:from>
    <xdr:to>
      <xdr:col>17</xdr:col>
      <xdr:colOff>304800</xdr:colOff>
      <xdr:row>121</xdr:row>
      <xdr:rowOff>114300</xdr:rowOff>
    </xdr:to>
    <xdr:sp macro="" textlink="">
      <xdr:nvSpPr>
        <xdr:cNvPr id="49" name="AutoShape 4838" descr="UND">
          <a:extLst>
            <a:ext uri="{FF2B5EF4-FFF2-40B4-BE49-F238E27FC236}">
              <a16:creationId xmlns:a16="http://schemas.microsoft.com/office/drawing/2014/main" id="{00000000-0008-0000-0700-000031000000}"/>
            </a:ext>
          </a:extLst>
        </xdr:cNvPr>
        <xdr:cNvSpPr>
          <a:spLocks noChangeAspect="1" noChangeArrowheads="1"/>
        </xdr:cNvSpPr>
      </xdr:nvSpPr>
      <xdr:spPr bwMode="auto">
        <a:xfrm>
          <a:off x="1724025" y="4552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158</xdr:row>
      <xdr:rowOff>0</xdr:rowOff>
    </xdr:from>
    <xdr:to>
      <xdr:col>17</xdr:col>
      <xdr:colOff>304800</xdr:colOff>
      <xdr:row>159</xdr:row>
      <xdr:rowOff>114300</xdr:rowOff>
    </xdr:to>
    <xdr:sp macro="" textlink="">
      <xdr:nvSpPr>
        <xdr:cNvPr id="50" name="AutoShape 4906" descr="UND">
          <a:extLst>
            <a:ext uri="{FF2B5EF4-FFF2-40B4-BE49-F238E27FC236}">
              <a16:creationId xmlns:a16="http://schemas.microsoft.com/office/drawing/2014/main" id="{00000000-0008-0000-0700-000032000000}"/>
            </a:ext>
          </a:extLst>
        </xdr:cNvPr>
        <xdr:cNvSpPr>
          <a:spLocks noChangeAspect="1" noChangeArrowheads="1"/>
        </xdr:cNvSpPr>
      </xdr:nvSpPr>
      <xdr:spPr bwMode="auto">
        <a:xfrm>
          <a:off x="1724025" y="4229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158</xdr:row>
      <xdr:rowOff>0</xdr:rowOff>
    </xdr:from>
    <xdr:to>
      <xdr:col>17</xdr:col>
      <xdr:colOff>304800</xdr:colOff>
      <xdr:row>159</xdr:row>
      <xdr:rowOff>114300</xdr:rowOff>
    </xdr:to>
    <xdr:sp macro="" textlink="">
      <xdr:nvSpPr>
        <xdr:cNvPr id="51" name="AutoShape 4908" descr="UND">
          <a:extLst>
            <a:ext uri="{FF2B5EF4-FFF2-40B4-BE49-F238E27FC236}">
              <a16:creationId xmlns:a16="http://schemas.microsoft.com/office/drawing/2014/main" id="{00000000-0008-0000-0700-000033000000}"/>
            </a:ext>
          </a:extLst>
        </xdr:cNvPr>
        <xdr:cNvSpPr>
          <a:spLocks noChangeAspect="1" noChangeArrowheads="1"/>
        </xdr:cNvSpPr>
      </xdr:nvSpPr>
      <xdr:spPr bwMode="auto">
        <a:xfrm>
          <a:off x="1724025" y="4229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158</xdr:row>
      <xdr:rowOff>0</xdr:rowOff>
    </xdr:from>
    <xdr:to>
      <xdr:col>17</xdr:col>
      <xdr:colOff>304800</xdr:colOff>
      <xdr:row>159</xdr:row>
      <xdr:rowOff>114300</xdr:rowOff>
    </xdr:to>
    <xdr:sp macro="" textlink="">
      <xdr:nvSpPr>
        <xdr:cNvPr id="52" name="AutoShape 4912" descr="UND">
          <a:extLst>
            <a:ext uri="{FF2B5EF4-FFF2-40B4-BE49-F238E27FC236}">
              <a16:creationId xmlns:a16="http://schemas.microsoft.com/office/drawing/2014/main" id="{00000000-0008-0000-0700-000034000000}"/>
            </a:ext>
          </a:extLst>
        </xdr:cNvPr>
        <xdr:cNvSpPr>
          <a:spLocks noChangeAspect="1" noChangeArrowheads="1"/>
        </xdr:cNvSpPr>
      </xdr:nvSpPr>
      <xdr:spPr bwMode="auto">
        <a:xfrm>
          <a:off x="1724025" y="4229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88</xdr:row>
      <xdr:rowOff>0</xdr:rowOff>
    </xdr:from>
    <xdr:to>
      <xdr:col>17</xdr:col>
      <xdr:colOff>304800</xdr:colOff>
      <xdr:row>89</xdr:row>
      <xdr:rowOff>121920</xdr:rowOff>
    </xdr:to>
    <xdr:sp macro="" textlink="">
      <xdr:nvSpPr>
        <xdr:cNvPr id="53" name="AutoShape 4920" descr="UND">
          <a:extLst>
            <a:ext uri="{FF2B5EF4-FFF2-40B4-BE49-F238E27FC236}">
              <a16:creationId xmlns:a16="http://schemas.microsoft.com/office/drawing/2014/main" id="{00000000-0008-0000-0700-000035000000}"/>
            </a:ext>
          </a:extLst>
        </xdr:cNvPr>
        <xdr:cNvSpPr>
          <a:spLocks noChangeAspect="1" noChangeArrowheads="1"/>
        </xdr:cNvSpPr>
      </xdr:nvSpPr>
      <xdr:spPr bwMode="auto">
        <a:xfrm>
          <a:off x="1724025" y="43910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84</xdr:row>
      <xdr:rowOff>0</xdr:rowOff>
    </xdr:from>
    <xdr:to>
      <xdr:col>17</xdr:col>
      <xdr:colOff>304800</xdr:colOff>
      <xdr:row>85</xdr:row>
      <xdr:rowOff>114300</xdr:rowOff>
    </xdr:to>
    <xdr:sp macro="" textlink="">
      <xdr:nvSpPr>
        <xdr:cNvPr id="54" name="AutoShape 4948" descr="UND">
          <a:extLst>
            <a:ext uri="{FF2B5EF4-FFF2-40B4-BE49-F238E27FC236}">
              <a16:creationId xmlns:a16="http://schemas.microsoft.com/office/drawing/2014/main" id="{00000000-0008-0000-0700-000036000000}"/>
            </a:ext>
          </a:extLst>
        </xdr:cNvPr>
        <xdr:cNvSpPr>
          <a:spLocks noChangeAspect="1" noChangeArrowheads="1"/>
        </xdr:cNvSpPr>
      </xdr:nvSpPr>
      <xdr:spPr bwMode="auto">
        <a:xfrm>
          <a:off x="1724025" y="2124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170</xdr:row>
      <xdr:rowOff>0</xdr:rowOff>
    </xdr:from>
    <xdr:to>
      <xdr:col>17</xdr:col>
      <xdr:colOff>304800</xdr:colOff>
      <xdr:row>171</xdr:row>
      <xdr:rowOff>114300</xdr:rowOff>
    </xdr:to>
    <xdr:sp macro="" textlink="">
      <xdr:nvSpPr>
        <xdr:cNvPr id="55" name="AutoShape 4954" descr="UND">
          <a:extLst>
            <a:ext uri="{FF2B5EF4-FFF2-40B4-BE49-F238E27FC236}">
              <a16:creationId xmlns:a16="http://schemas.microsoft.com/office/drawing/2014/main" id="{00000000-0008-0000-0700-000037000000}"/>
            </a:ext>
          </a:extLst>
        </xdr:cNvPr>
        <xdr:cNvSpPr>
          <a:spLocks noChangeAspect="1" noChangeArrowheads="1"/>
        </xdr:cNvSpPr>
      </xdr:nvSpPr>
      <xdr:spPr bwMode="auto">
        <a:xfrm>
          <a:off x="1724025" y="52006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170</xdr:row>
      <xdr:rowOff>0</xdr:rowOff>
    </xdr:from>
    <xdr:to>
      <xdr:col>17</xdr:col>
      <xdr:colOff>304800</xdr:colOff>
      <xdr:row>171</xdr:row>
      <xdr:rowOff>114300</xdr:rowOff>
    </xdr:to>
    <xdr:sp macro="" textlink="">
      <xdr:nvSpPr>
        <xdr:cNvPr id="56" name="AutoShape 4956" descr="UND">
          <a:extLst>
            <a:ext uri="{FF2B5EF4-FFF2-40B4-BE49-F238E27FC236}">
              <a16:creationId xmlns:a16="http://schemas.microsoft.com/office/drawing/2014/main" id="{00000000-0008-0000-0700-000038000000}"/>
            </a:ext>
          </a:extLst>
        </xdr:cNvPr>
        <xdr:cNvSpPr>
          <a:spLocks noChangeAspect="1" noChangeArrowheads="1"/>
        </xdr:cNvSpPr>
      </xdr:nvSpPr>
      <xdr:spPr bwMode="auto">
        <a:xfrm>
          <a:off x="1724025" y="52006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170</xdr:row>
      <xdr:rowOff>0</xdr:rowOff>
    </xdr:from>
    <xdr:to>
      <xdr:col>17</xdr:col>
      <xdr:colOff>304800</xdr:colOff>
      <xdr:row>171</xdr:row>
      <xdr:rowOff>114300</xdr:rowOff>
    </xdr:to>
    <xdr:sp macro="" textlink="">
      <xdr:nvSpPr>
        <xdr:cNvPr id="57" name="AutoShape 4958" descr="UND">
          <a:extLst>
            <a:ext uri="{FF2B5EF4-FFF2-40B4-BE49-F238E27FC236}">
              <a16:creationId xmlns:a16="http://schemas.microsoft.com/office/drawing/2014/main" id="{00000000-0008-0000-0700-000039000000}"/>
            </a:ext>
          </a:extLst>
        </xdr:cNvPr>
        <xdr:cNvSpPr>
          <a:spLocks noChangeAspect="1" noChangeArrowheads="1"/>
        </xdr:cNvSpPr>
      </xdr:nvSpPr>
      <xdr:spPr bwMode="auto">
        <a:xfrm>
          <a:off x="1724025" y="52006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102</xdr:row>
      <xdr:rowOff>0</xdr:rowOff>
    </xdr:from>
    <xdr:to>
      <xdr:col>17</xdr:col>
      <xdr:colOff>304800</xdr:colOff>
      <xdr:row>103</xdr:row>
      <xdr:rowOff>121920</xdr:rowOff>
    </xdr:to>
    <xdr:sp macro="" textlink="">
      <xdr:nvSpPr>
        <xdr:cNvPr id="58" name="AutoShape 1455" descr="UND">
          <a:extLst>
            <a:ext uri="{FF2B5EF4-FFF2-40B4-BE49-F238E27FC236}">
              <a16:creationId xmlns:a16="http://schemas.microsoft.com/office/drawing/2014/main" id="{00000000-0008-0000-0700-00003A000000}"/>
            </a:ext>
          </a:extLst>
        </xdr:cNvPr>
        <xdr:cNvSpPr>
          <a:spLocks noChangeAspect="1" noChangeArrowheads="1"/>
        </xdr:cNvSpPr>
      </xdr:nvSpPr>
      <xdr:spPr bwMode="auto">
        <a:xfrm>
          <a:off x="1638300" y="53625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112</xdr:row>
      <xdr:rowOff>0</xdr:rowOff>
    </xdr:from>
    <xdr:to>
      <xdr:col>17</xdr:col>
      <xdr:colOff>304800</xdr:colOff>
      <xdr:row>113</xdr:row>
      <xdr:rowOff>121920</xdr:rowOff>
    </xdr:to>
    <xdr:sp macro="" textlink="">
      <xdr:nvSpPr>
        <xdr:cNvPr id="59" name="AutoShape 4561" descr="UND">
          <a:extLst>
            <a:ext uri="{FF2B5EF4-FFF2-40B4-BE49-F238E27FC236}">
              <a16:creationId xmlns:a16="http://schemas.microsoft.com/office/drawing/2014/main" id="{00000000-0008-0000-0700-00003B000000}"/>
            </a:ext>
          </a:extLst>
        </xdr:cNvPr>
        <xdr:cNvSpPr>
          <a:spLocks noChangeAspect="1" noChangeArrowheads="1"/>
        </xdr:cNvSpPr>
      </xdr:nvSpPr>
      <xdr:spPr bwMode="auto">
        <a:xfrm>
          <a:off x="1638300" y="11029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184</xdr:row>
      <xdr:rowOff>0</xdr:rowOff>
    </xdr:from>
    <xdr:to>
      <xdr:col>17</xdr:col>
      <xdr:colOff>304800</xdr:colOff>
      <xdr:row>185</xdr:row>
      <xdr:rowOff>121920</xdr:rowOff>
    </xdr:to>
    <xdr:sp macro="" textlink="">
      <xdr:nvSpPr>
        <xdr:cNvPr id="60" name="AutoShape 4760" descr="UND">
          <a:extLst>
            <a:ext uri="{FF2B5EF4-FFF2-40B4-BE49-F238E27FC236}">
              <a16:creationId xmlns:a16="http://schemas.microsoft.com/office/drawing/2014/main" id="{00000000-0008-0000-0700-00003C000000}"/>
            </a:ext>
          </a:extLst>
        </xdr:cNvPr>
        <xdr:cNvSpPr>
          <a:spLocks noChangeAspect="1" noChangeArrowheads="1"/>
        </xdr:cNvSpPr>
      </xdr:nvSpPr>
      <xdr:spPr bwMode="auto">
        <a:xfrm>
          <a:off x="1638300"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184</xdr:row>
      <xdr:rowOff>0</xdr:rowOff>
    </xdr:from>
    <xdr:to>
      <xdr:col>17</xdr:col>
      <xdr:colOff>304800</xdr:colOff>
      <xdr:row>185</xdr:row>
      <xdr:rowOff>121920</xdr:rowOff>
    </xdr:to>
    <xdr:sp macro="" textlink="">
      <xdr:nvSpPr>
        <xdr:cNvPr id="61" name="AutoShape 4762" descr="UND">
          <a:extLst>
            <a:ext uri="{FF2B5EF4-FFF2-40B4-BE49-F238E27FC236}">
              <a16:creationId xmlns:a16="http://schemas.microsoft.com/office/drawing/2014/main" id="{00000000-0008-0000-0700-00003D000000}"/>
            </a:ext>
          </a:extLst>
        </xdr:cNvPr>
        <xdr:cNvSpPr>
          <a:spLocks noChangeAspect="1" noChangeArrowheads="1"/>
        </xdr:cNvSpPr>
      </xdr:nvSpPr>
      <xdr:spPr bwMode="auto">
        <a:xfrm>
          <a:off x="1638300"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184</xdr:row>
      <xdr:rowOff>0</xdr:rowOff>
    </xdr:from>
    <xdr:to>
      <xdr:col>17</xdr:col>
      <xdr:colOff>304800</xdr:colOff>
      <xdr:row>185</xdr:row>
      <xdr:rowOff>121920</xdr:rowOff>
    </xdr:to>
    <xdr:sp macro="" textlink="">
      <xdr:nvSpPr>
        <xdr:cNvPr id="62" name="AutoShape 4770" descr="UND">
          <a:extLst>
            <a:ext uri="{FF2B5EF4-FFF2-40B4-BE49-F238E27FC236}">
              <a16:creationId xmlns:a16="http://schemas.microsoft.com/office/drawing/2014/main" id="{00000000-0008-0000-0700-00003E000000}"/>
            </a:ext>
          </a:extLst>
        </xdr:cNvPr>
        <xdr:cNvSpPr>
          <a:spLocks noChangeAspect="1" noChangeArrowheads="1"/>
        </xdr:cNvSpPr>
      </xdr:nvSpPr>
      <xdr:spPr bwMode="auto">
        <a:xfrm>
          <a:off x="1638300"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143</xdr:row>
      <xdr:rowOff>0</xdr:rowOff>
    </xdr:from>
    <xdr:to>
      <xdr:col>17</xdr:col>
      <xdr:colOff>304800</xdr:colOff>
      <xdr:row>144</xdr:row>
      <xdr:rowOff>121920</xdr:rowOff>
    </xdr:to>
    <xdr:sp macro="" textlink="">
      <xdr:nvSpPr>
        <xdr:cNvPr id="63" name="AutoShape 4838" descr="UND">
          <a:extLst>
            <a:ext uri="{FF2B5EF4-FFF2-40B4-BE49-F238E27FC236}">
              <a16:creationId xmlns:a16="http://schemas.microsoft.com/office/drawing/2014/main" id="{00000000-0008-0000-0700-00003F000000}"/>
            </a:ext>
          </a:extLst>
        </xdr:cNvPr>
        <xdr:cNvSpPr>
          <a:spLocks noChangeAspect="1" noChangeArrowheads="1"/>
        </xdr:cNvSpPr>
      </xdr:nvSpPr>
      <xdr:spPr bwMode="auto">
        <a:xfrm>
          <a:off x="1638300" y="4552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95</xdr:row>
      <xdr:rowOff>0</xdr:rowOff>
    </xdr:from>
    <xdr:to>
      <xdr:col>17</xdr:col>
      <xdr:colOff>304800</xdr:colOff>
      <xdr:row>96</xdr:row>
      <xdr:rowOff>121920</xdr:rowOff>
    </xdr:to>
    <xdr:sp macro="" textlink="">
      <xdr:nvSpPr>
        <xdr:cNvPr id="64" name="AutoShape 4906" descr="UND">
          <a:extLst>
            <a:ext uri="{FF2B5EF4-FFF2-40B4-BE49-F238E27FC236}">
              <a16:creationId xmlns:a16="http://schemas.microsoft.com/office/drawing/2014/main" id="{00000000-0008-0000-0700-000040000000}"/>
            </a:ext>
          </a:extLst>
        </xdr:cNvPr>
        <xdr:cNvSpPr>
          <a:spLocks noChangeAspect="1" noChangeArrowheads="1"/>
        </xdr:cNvSpPr>
      </xdr:nvSpPr>
      <xdr:spPr bwMode="auto">
        <a:xfrm>
          <a:off x="1638300" y="43910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95</xdr:row>
      <xdr:rowOff>0</xdr:rowOff>
    </xdr:from>
    <xdr:to>
      <xdr:col>17</xdr:col>
      <xdr:colOff>304800</xdr:colOff>
      <xdr:row>96</xdr:row>
      <xdr:rowOff>121920</xdr:rowOff>
    </xdr:to>
    <xdr:sp macro="" textlink="">
      <xdr:nvSpPr>
        <xdr:cNvPr id="65" name="AutoShape 4908" descr="UND">
          <a:extLst>
            <a:ext uri="{FF2B5EF4-FFF2-40B4-BE49-F238E27FC236}">
              <a16:creationId xmlns:a16="http://schemas.microsoft.com/office/drawing/2014/main" id="{00000000-0008-0000-0700-000041000000}"/>
            </a:ext>
          </a:extLst>
        </xdr:cNvPr>
        <xdr:cNvSpPr>
          <a:spLocks noChangeAspect="1" noChangeArrowheads="1"/>
        </xdr:cNvSpPr>
      </xdr:nvSpPr>
      <xdr:spPr bwMode="auto">
        <a:xfrm>
          <a:off x="1638300" y="43910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95</xdr:row>
      <xdr:rowOff>0</xdr:rowOff>
    </xdr:from>
    <xdr:to>
      <xdr:col>17</xdr:col>
      <xdr:colOff>304800</xdr:colOff>
      <xdr:row>96</xdr:row>
      <xdr:rowOff>121920</xdr:rowOff>
    </xdr:to>
    <xdr:sp macro="" textlink="">
      <xdr:nvSpPr>
        <xdr:cNvPr id="66" name="AutoShape 4912" descr="UND">
          <a:extLst>
            <a:ext uri="{FF2B5EF4-FFF2-40B4-BE49-F238E27FC236}">
              <a16:creationId xmlns:a16="http://schemas.microsoft.com/office/drawing/2014/main" id="{00000000-0008-0000-0700-000042000000}"/>
            </a:ext>
          </a:extLst>
        </xdr:cNvPr>
        <xdr:cNvSpPr>
          <a:spLocks noChangeAspect="1" noChangeArrowheads="1"/>
        </xdr:cNvSpPr>
      </xdr:nvSpPr>
      <xdr:spPr bwMode="auto">
        <a:xfrm>
          <a:off x="1638300" y="43910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208</xdr:row>
      <xdr:rowOff>0</xdr:rowOff>
    </xdr:from>
    <xdr:to>
      <xdr:col>17</xdr:col>
      <xdr:colOff>304800</xdr:colOff>
      <xdr:row>209</xdr:row>
      <xdr:rowOff>121920</xdr:rowOff>
    </xdr:to>
    <xdr:sp macro="" textlink="">
      <xdr:nvSpPr>
        <xdr:cNvPr id="67" name="AutoShape 4920" descr="UND">
          <a:extLst>
            <a:ext uri="{FF2B5EF4-FFF2-40B4-BE49-F238E27FC236}">
              <a16:creationId xmlns:a16="http://schemas.microsoft.com/office/drawing/2014/main" id="{00000000-0008-0000-0700-000043000000}"/>
            </a:ext>
          </a:extLst>
        </xdr:cNvPr>
        <xdr:cNvSpPr>
          <a:spLocks noChangeAspect="1" noChangeArrowheads="1"/>
        </xdr:cNvSpPr>
      </xdr:nvSpPr>
      <xdr:spPr bwMode="auto">
        <a:xfrm>
          <a:off x="1638300" y="4229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120</xdr:row>
      <xdr:rowOff>0</xdr:rowOff>
    </xdr:from>
    <xdr:to>
      <xdr:col>17</xdr:col>
      <xdr:colOff>304800</xdr:colOff>
      <xdr:row>121</xdr:row>
      <xdr:rowOff>114300</xdr:rowOff>
    </xdr:to>
    <xdr:sp macro="" textlink="">
      <xdr:nvSpPr>
        <xdr:cNvPr id="68" name="AutoShape 4948" descr="UND">
          <a:extLst>
            <a:ext uri="{FF2B5EF4-FFF2-40B4-BE49-F238E27FC236}">
              <a16:creationId xmlns:a16="http://schemas.microsoft.com/office/drawing/2014/main" id="{00000000-0008-0000-0700-000044000000}"/>
            </a:ext>
          </a:extLst>
        </xdr:cNvPr>
        <xdr:cNvSpPr>
          <a:spLocks noChangeAspect="1" noChangeArrowheads="1"/>
        </xdr:cNvSpPr>
      </xdr:nvSpPr>
      <xdr:spPr bwMode="auto">
        <a:xfrm>
          <a:off x="1638300" y="2124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165</xdr:row>
      <xdr:rowOff>0</xdr:rowOff>
    </xdr:from>
    <xdr:to>
      <xdr:col>17</xdr:col>
      <xdr:colOff>304800</xdr:colOff>
      <xdr:row>166</xdr:row>
      <xdr:rowOff>121920</xdr:rowOff>
    </xdr:to>
    <xdr:sp macro="" textlink="">
      <xdr:nvSpPr>
        <xdr:cNvPr id="69" name="AutoShape 4954" descr="UND">
          <a:extLst>
            <a:ext uri="{FF2B5EF4-FFF2-40B4-BE49-F238E27FC236}">
              <a16:creationId xmlns:a16="http://schemas.microsoft.com/office/drawing/2014/main" id="{00000000-0008-0000-0700-000045000000}"/>
            </a:ext>
          </a:extLst>
        </xdr:cNvPr>
        <xdr:cNvSpPr>
          <a:spLocks noChangeAspect="1" noChangeArrowheads="1"/>
        </xdr:cNvSpPr>
      </xdr:nvSpPr>
      <xdr:spPr bwMode="auto">
        <a:xfrm>
          <a:off x="1638300" y="47148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165</xdr:row>
      <xdr:rowOff>0</xdr:rowOff>
    </xdr:from>
    <xdr:to>
      <xdr:col>17</xdr:col>
      <xdr:colOff>304800</xdr:colOff>
      <xdr:row>166</xdr:row>
      <xdr:rowOff>121920</xdr:rowOff>
    </xdr:to>
    <xdr:sp macro="" textlink="">
      <xdr:nvSpPr>
        <xdr:cNvPr id="70" name="AutoShape 4956" descr="UND">
          <a:extLst>
            <a:ext uri="{FF2B5EF4-FFF2-40B4-BE49-F238E27FC236}">
              <a16:creationId xmlns:a16="http://schemas.microsoft.com/office/drawing/2014/main" id="{00000000-0008-0000-0700-000046000000}"/>
            </a:ext>
          </a:extLst>
        </xdr:cNvPr>
        <xdr:cNvSpPr>
          <a:spLocks noChangeAspect="1" noChangeArrowheads="1"/>
        </xdr:cNvSpPr>
      </xdr:nvSpPr>
      <xdr:spPr bwMode="auto">
        <a:xfrm>
          <a:off x="1638300" y="47148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165</xdr:row>
      <xdr:rowOff>0</xdr:rowOff>
    </xdr:from>
    <xdr:to>
      <xdr:col>17</xdr:col>
      <xdr:colOff>304800</xdr:colOff>
      <xdr:row>166</xdr:row>
      <xdr:rowOff>121920</xdr:rowOff>
    </xdr:to>
    <xdr:sp macro="" textlink="">
      <xdr:nvSpPr>
        <xdr:cNvPr id="71" name="AutoShape 4958" descr="UND">
          <a:extLst>
            <a:ext uri="{FF2B5EF4-FFF2-40B4-BE49-F238E27FC236}">
              <a16:creationId xmlns:a16="http://schemas.microsoft.com/office/drawing/2014/main" id="{00000000-0008-0000-0700-000047000000}"/>
            </a:ext>
          </a:extLst>
        </xdr:cNvPr>
        <xdr:cNvSpPr>
          <a:spLocks noChangeAspect="1" noChangeArrowheads="1"/>
        </xdr:cNvSpPr>
      </xdr:nvSpPr>
      <xdr:spPr bwMode="auto">
        <a:xfrm>
          <a:off x="1638300" y="47148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102</xdr:row>
      <xdr:rowOff>0</xdr:rowOff>
    </xdr:from>
    <xdr:to>
      <xdr:col>17</xdr:col>
      <xdr:colOff>304800</xdr:colOff>
      <xdr:row>103</xdr:row>
      <xdr:rowOff>121920</xdr:rowOff>
    </xdr:to>
    <xdr:sp macro="" textlink="">
      <xdr:nvSpPr>
        <xdr:cNvPr id="72" name="AutoShape 1455" descr="UND">
          <a:extLst>
            <a:ext uri="{FF2B5EF4-FFF2-40B4-BE49-F238E27FC236}">
              <a16:creationId xmlns:a16="http://schemas.microsoft.com/office/drawing/2014/main" id="{00000000-0008-0000-0700-000048000000}"/>
            </a:ext>
          </a:extLst>
        </xdr:cNvPr>
        <xdr:cNvSpPr>
          <a:spLocks noChangeAspect="1" noChangeArrowheads="1"/>
        </xdr:cNvSpPr>
      </xdr:nvSpPr>
      <xdr:spPr bwMode="auto">
        <a:xfrm>
          <a:off x="1638300" y="53625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112</xdr:row>
      <xdr:rowOff>0</xdr:rowOff>
    </xdr:from>
    <xdr:to>
      <xdr:col>17</xdr:col>
      <xdr:colOff>304800</xdr:colOff>
      <xdr:row>113</xdr:row>
      <xdr:rowOff>121920</xdr:rowOff>
    </xdr:to>
    <xdr:sp macro="" textlink="">
      <xdr:nvSpPr>
        <xdr:cNvPr id="73" name="AutoShape 4561" descr="UND">
          <a:extLst>
            <a:ext uri="{FF2B5EF4-FFF2-40B4-BE49-F238E27FC236}">
              <a16:creationId xmlns:a16="http://schemas.microsoft.com/office/drawing/2014/main" id="{00000000-0008-0000-0700-000049000000}"/>
            </a:ext>
          </a:extLst>
        </xdr:cNvPr>
        <xdr:cNvSpPr>
          <a:spLocks noChangeAspect="1" noChangeArrowheads="1"/>
        </xdr:cNvSpPr>
      </xdr:nvSpPr>
      <xdr:spPr bwMode="auto">
        <a:xfrm>
          <a:off x="1638300" y="11029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184</xdr:row>
      <xdr:rowOff>0</xdr:rowOff>
    </xdr:from>
    <xdr:to>
      <xdr:col>17</xdr:col>
      <xdr:colOff>304800</xdr:colOff>
      <xdr:row>185</xdr:row>
      <xdr:rowOff>121920</xdr:rowOff>
    </xdr:to>
    <xdr:sp macro="" textlink="">
      <xdr:nvSpPr>
        <xdr:cNvPr id="74" name="AutoShape 4760" descr="UND">
          <a:extLst>
            <a:ext uri="{FF2B5EF4-FFF2-40B4-BE49-F238E27FC236}">
              <a16:creationId xmlns:a16="http://schemas.microsoft.com/office/drawing/2014/main" id="{00000000-0008-0000-0700-00004A000000}"/>
            </a:ext>
          </a:extLst>
        </xdr:cNvPr>
        <xdr:cNvSpPr>
          <a:spLocks noChangeAspect="1" noChangeArrowheads="1"/>
        </xdr:cNvSpPr>
      </xdr:nvSpPr>
      <xdr:spPr bwMode="auto">
        <a:xfrm>
          <a:off x="1638300"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184</xdr:row>
      <xdr:rowOff>0</xdr:rowOff>
    </xdr:from>
    <xdr:to>
      <xdr:col>17</xdr:col>
      <xdr:colOff>304800</xdr:colOff>
      <xdr:row>185</xdr:row>
      <xdr:rowOff>121920</xdr:rowOff>
    </xdr:to>
    <xdr:sp macro="" textlink="">
      <xdr:nvSpPr>
        <xdr:cNvPr id="75" name="AutoShape 4762" descr="UND">
          <a:extLst>
            <a:ext uri="{FF2B5EF4-FFF2-40B4-BE49-F238E27FC236}">
              <a16:creationId xmlns:a16="http://schemas.microsoft.com/office/drawing/2014/main" id="{00000000-0008-0000-0700-00004B000000}"/>
            </a:ext>
          </a:extLst>
        </xdr:cNvPr>
        <xdr:cNvSpPr>
          <a:spLocks noChangeAspect="1" noChangeArrowheads="1"/>
        </xdr:cNvSpPr>
      </xdr:nvSpPr>
      <xdr:spPr bwMode="auto">
        <a:xfrm>
          <a:off x="1638300"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184</xdr:row>
      <xdr:rowOff>0</xdr:rowOff>
    </xdr:from>
    <xdr:to>
      <xdr:col>17</xdr:col>
      <xdr:colOff>304800</xdr:colOff>
      <xdr:row>185</xdr:row>
      <xdr:rowOff>121920</xdr:rowOff>
    </xdr:to>
    <xdr:sp macro="" textlink="">
      <xdr:nvSpPr>
        <xdr:cNvPr id="76" name="AutoShape 4770" descr="UND">
          <a:extLst>
            <a:ext uri="{FF2B5EF4-FFF2-40B4-BE49-F238E27FC236}">
              <a16:creationId xmlns:a16="http://schemas.microsoft.com/office/drawing/2014/main" id="{00000000-0008-0000-0700-00004C000000}"/>
            </a:ext>
          </a:extLst>
        </xdr:cNvPr>
        <xdr:cNvSpPr>
          <a:spLocks noChangeAspect="1" noChangeArrowheads="1"/>
        </xdr:cNvSpPr>
      </xdr:nvSpPr>
      <xdr:spPr bwMode="auto">
        <a:xfrm>
          <a:off x="1638300"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143</xdr:row>
      <xdr:rowOff>0</xdr:rowOff>
    </xdr:from>
    <xdr:to>
      <xdr:col>17</xdr:col>
      <xdr:colOff>304800</xdr:colOff>
      <xdr:row>144</xdr:row>
      <xdr:rowOff>121920</xdr:rowOff>
    </xdr:to>
    <xdr:sp macro="" textlink="">
      <xdr:nvSpPr>
        <xdr:cNvPr id="77" name="AutoShape 4838" descr="UND">
          <a:extLst>
            <a:ext uri="{FF2B5EF4-FFF2-40B4-BE49-F238E27FC236}">
              <a16:creationId xmlns:a16="http://schemas.microsoft.com/office/drawing/2014/main" id="{00000000-0008-0000-0700-00004D000000}"/>
            </a:ext>
          </a:extLst>
        </xdr:cNvPr>
        <xdr:cNvSpPr>
          <a:spLocks noChangeAspect="1" noChangeArrowheads="1"/>
        </xdr:cNvSpPr>
      </xdr:nvSpPr>
      <xdr:spPr bwMode="auto">
        <a:xfrm>
          <a:off x="1638300" y="4552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95</xdr:row>
      <xdr:rowOff>0</xdr:rowOff>
    </xdr:from>
    <xdr:to>
      <xdr:col>17</xdr:col>
      <xdr:colOff>304800</xdr:colOff>
      <xdr:row>96</xdr:row>
      <xdr:rowOff>121920</xdr:rowOff>
    </xdr:to>
    <xdr:sp macro="" textlink="">
      <xdr:nvSpPr>
        <xdr:cNvPr id="78" name="AutoShape 4906" descr="UND">
          <a:extLst>
            <a:ext uri="{FF2B5EF4-FFF2-40B4-BE49-F238E27FC236}">
              <a16:creationId xmlns:a16="http://schemas.microsoft.com/office/drawing/2014/main" id="{00000000-0008-0000-0700-00004E000000}"/>
            </a:ext>
          </a:extLst>
        </xdr:cNvPr>
        <xdr:cNvSpPr>
          <a:spLocks noChangeAspect="1" noChangeArrowheads="1"/>
        </xdr:cNvSpPr>
      </xdr:nvSpPr>
      <xdr:spPr bwMode="auto">
        <a:xfrm>
          <a:off x="1638300" y="43910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95</xdr:row>
      <xdr:rowOff>0</xdr:rowOff>
    </xdr:from>
    <xdr:to>
      <xdr:col>17</xdr:col>
      <xdr:colOff>304800</xdr:colOff>
      <xdr:row>96</xdr:row>
      <xdr:rowOff>121920</xdr:rowOff>
    </xdr:to>
    <xdr:sp macro="" textlink="">
      <xdr:nvSpPr>
        <xdr:cNvPr id="79" name="AutoShape 4908" descr="UND">
          <a:extLst>
            <a:ext uri="{FF2B5EF4-FFF2-40B4-BE49-F238E27FC236}">
              <a16:creationId xmlns:a16="http://schemas.microsoft.com/office/drawing/2014/main" id="{00000000-0008-0000-0700-00004F000000}"/>
            </a:ext>
          </a:extLst>
        </xdr:cNvPr>
        <xdr:cNvSpPr>
          <a:spLocks noChangeAspect="1" noChangeArrowheads="1"/>
        </xdr:cNvSpPr>
      </xdr:nvSpPr>
      <xdr:spPr bwMode="auto">
        <a:xfrm>
          <a:off x="1638300" y="43910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95</xdr:row>
      <xdr:rowOff>0</xdr:rowOff>
    </xdr:from>
    <xdr:to>
      <xdr:col>17</xdr:col>
      <xdr:colOff>304800</xdr:colOff>
      <xdr:row>96</xdr:row>
      <xdr:rowOff>121920</xdr:rowOff>
    </xdr:to>
    <xdr:sp macro="" textlink="">
      <xdr:nvSpPr>
        <xdr:cNvPr id="80" name="AutoShape 4912" descr="UND">
          <a:extLst>
            <a:ext uri="{FF2B5EF4-FFF2-40B4-BE49-F238E27FC236}">
              <a16:creationId xmlns:a16="http://schemas.microsoft.com/office/drawing/2014/main" id="{00000000-0008-0000-0700-000050000000}"/>
            </a:ext>
          </a:extLst>
        </xdr:cNvPr>
        <xdr:cNvSpPr>
          <a:spLocks noChangeAspect="1" noChangeArrowheads="1"/>
        </xdr:cNvSpPr>
      </xdr:nvSpPr>
      <xdr:spPr bwMode="auto">
        <a:xfrm>
          <a:off x="1638300" y="43910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208</xdr:row>
      <xdr:rowOff>0</xdr:rowOff>
    </xdr:from>
    <xdr:to>
      <xdr:col>17</xdr:col>
      <xdr:colOff>304800</xdr:colOff>
      <xdr:row>209</xdr:row>
      <xdr:rowOff>121920</xdr:rowOff>
    </xdr:to>
    <xdr:sp macro="" textlink="">
      <xdr:nvSpPr>
        <xdr:cNvPr id="81" name="AutoShape 4920" descr="UND">
          <a:extLst>
            <a:ext uri="{FF2B5EF4-FFF2-40B4-BE49-F238E27FC236}">
              <a16:creationId xmlns:a16="http://schemas.microsoft.com/office/drawing/2014/main" id="{00000000-0008-0000-0700-000051000000}"/>
            </a:ext>
          </a:extLst>
        </xdr:cNvPr>
        <xdr:cNvSpPr>
          <a:spLocks noChangeAspect="1" noChangeArrowheads="1"/>
        </xdr:cNvSpPr>
      </xdr:nvSpPr>
      <xdr:spPr bwMode="auto">
        <a:xfrm>
          <a:off x="1638300" y="4229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120</xdr:row>
      <xdr:rowOff>0</xdr:rowOff>
    </xdr:from>
    <xdr:to>
      <xdr:col>17</xdr:col>
      <xdr:colOff>304800</xdr:colOff>
      <xdr:row>121</xdr:row>
      <xdr:rowOff>114300</xdr:rowOff>
    </xdr:to>
    <xdr:sp macro="" textlink="">
      <xdr:nvSpPr>
        <xdr:cNvPr id="82" name="AutoShape 4948" descr="UND">
          <a:extLst>
            <a:ext uri="{FF2B5EF4-FFF2-40B4-BE49-F238E27FC236}">
              <a16:creationId xmlns:a16="http://schemas.microsoft.com/office/drawing/2014/main" id="{00000000-0008-0000-0700-000052000000}"/>
            </a:ext>
          </a:extLst>
        </xdr:cNvPr>
        <xdr:cNvSpPr>
          <a:spLocks noChangeAspect="1" noChangeArrowheads="1"/>
        </xdr:cNvSpPr>
      </xdr:nvSpPr>
      <xdr:spPr bwMode="auto">
        <a:xfrm>
          <a:off x="1638300" y="2124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165</xdr:row>
      <xdr:rowOff>0</xdr:rowOff>
    </xdr:from>
    <xdr:to>
      <xdr:col>17</xdr:col>
      <xdr:colOff>304800</xdr:colOff>
      <xdr:row>166</xdr:row>
      <xdr:rowOff>121920</xdr:rowOff>
    </xdr:to>
    <xdr:sp macro="" textlink="">
      <xdr:nvSpPr>
        <xdr:cNvPr id="83" name="AutoShape 4954" descr="UND">
          <a:extLst>
            <a:ext uri="{FF2B5EF4-FFF2-40B4-BE49-F238E27FC236}">
              <a16:creationId xmlns:a16="http://schemas.microsoft.com/office/drawing/2014/main" id="{00000000-0008-0000-0700-000053000000}"/>
            </a:ext>
          </a:extLst>
        </xdr:cNvPr>
        <xdr:cNvSpPr>
          <a:spLocks noChangeAspect="1" noChangeArrowheads="1"/>
        </xdr:cNvSpPr>
      </xdr:nvSpPr>
      <xdr:spPr bwMode="auto">
        <a:xfrm>
          <a:off x="1638300" y="47148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165</xdr:row>
      <xdr:rowOff>0</xdr:rowOff>
    </xdr:from>
    <xdr:to>
      <xdr:col>17</xdr:col>
      <xdr:colOff>304800</xdr:colOff>
      <xdr:row>166</xdr:row>
      <xdr:rowOff>121920</xdr:rowOff>
    </xdr:to>
    <xdr:sp macro="" textlink="">
      <xdr:nvSpPr>
        <xdr:cNvPr id="84" name="AutoShape 4956" descr="UND">
          <a:extLst>
            <a:ext uri="{FF2B5EF4-FFF2-40B4-BE49-F238E27FC236}">
              <a16:creationId xmlns:a16="http://schemas.microsoft.com/office/drawing/2014/main" id="{00000000-0008-0000-0700-000054000000}"/>
            </a:ext>
          </a:extLst>
        </xdr:cNvPr>
        <xdr:cNvSpPr>
          <a:spLocks noChangeAspect="1" noChangeArrowheads="1"/>
        </xdr:cNvSpPr>
      </xdr:nvSpPr>
      <xdr:spPr bwMode="auto">
        <a:xfrm>
          <a:off x="1638300" y="47148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165</xdr:row>
      <xdr:rowOff>0</xdr:rowOff>
    </xdr:from>
    <xdr:to>
      <xdr:col>17</xdr:col>
      <xdr:colOff>304800</xdr:colOff>
      <xdr:row>166</xdr:row>
      <xdr:rowOff>121920</xdr:rowOff>
    </xdr:to>
    <xdr:sp macro="" textlink="">
      <xdr:nvSpPr>
        <xdr:cNvPr id="85" name="AutoShape 4958" descr="UND">
          <a:extLst>
            <a:ext uri="{FF2B5EF4-FFF2-40B4-BE49-F238E27FC236}">
              <a16:creationId xmlns:a16="http://schemas.microsoft.com/office/drawing/2014/main" id="{00000000-0008-0000-0700-000055000000}"/>
            </a:ext>
          </a:extLst>
        </xdr:cNvPr>
        <xdr:cNvSpPr>
          <a:spLocks noChangeAspect="1" noChangeArrowheads="1"/>
        </xdr:cNvSpPr>
      </xdr:nvSpPr>
      <xdr:spPr bwMode="auto">
        <a:xfrm>
          <a:off x="1638300" y="47148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67</xdr:row>
      <xdr:rowOff>0</xdr:rowOff>
    </xdr:from>
    <xdr:ext cx="304800" cy="276225"/>
    <xdr:sp macro="" textlink="">
      <xdr:nvSpPr>
        <xdr:cNvPr id="114" name="AutoShape 1455" descr="UND">
          <a:extLst>
            <a:ext uri="{FF2B5EF4-FFF2-40B4-BE49-F238E27FC236}">
              <a16:creationId xmlns:a16="http://schemas.microsoft.com/office/drawing/2014/main" id="{00000000-0008-0000-0700-000072000000}"/>
            </a:ext>
          </a:extLst>
        </xdr:cNvPr>
        <xdr:cNvSpPr>
          <a:spLocks noChangeAspect="1" noChangeArrowheads="1"/>
        </xdr:cNvSpPr>
      </xdr:nvSpPr>
      <xdr:spPr bwMode="auto">
        <a:xfrm>
          <a:off x="8715375" y="10172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113</xdr:row>
      <xdr:rowOff>0</xdr:rowOff>
    </xdr:from>
    <xdr:ext cx="304800" cy="276225"/>
    <xdr:sp macro="" textlink="">
      <xdr:nvSpPr>
        <xdr:cNvPr id="115" name="AutoShape 4561" descr="UND">
          <a:extLst>
            <a:ext uri="{FF2B5EF4-FFF2-40B4-BE49-F238E27FC236}">
              <a16:creationId xmlns:a16="http://schemas.microsoft.com/office/drawing/2014/main" id="{00000000-0008-0000-0700-000073000000}"/>
            </a:ext>
          </a:extLst>
        </xdr:cNvPr>
        <xdr:cNvSpPr>
          <a:spLocks noChangeAspect="1" noChangeArrowheads="1"/>
        </xdr:cNvSpPr>
      </xdr:nvSpPr>
      <xdr:spPr bwMode="auto">
        <a:xfrm>
          <a:off x="8715375" y="169735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xdr:row>
      <xdr:rowOff>0</xdr:rowOff>
    </xdr:from>
    <xdr:ext cx="304800" cy="276225"/>
    <xdr:sp macro="" textlink="">
      <xdr:nvSpPr>
        <xdr:cNvPr id="124" name="AutoShape 4948" descr="UND">
          <a:extLst>
            <a:ext uri="{FF2B5EF4-FFF2-40B4-BE49-F238E27FC236}">
              <a16:creationId xmlns:a16="http://schemas.microsoft.com/office/drawing/2014/main" id="{00000000-0008-0000-0700-00007C000000}"/>
            </a:ext>
          </a:extLst>
        </xdr:cNvPr>
        <xdr:cNvSpPr>
          <a:spLocks noChangeAspect="1" noChangeArrowheads="1"/>
        </xdr:cNvSpPr>
      </xdr:nvSpPr>
      <xdr:spPr bwMode="auto">
        <a:xfrm>
          <a:off x="8715375" y="3695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55</xdr:row>
      <xdr:rowOff>0</xdr:rowOff>
    </xdr:from>
    <xdr:ext cx="304800" cy="276225"/>
    <xdr:sp macro="" textlink="">
      <xdr:nvSpPr>
        <xdr:cNvPr id="125" name="AutoShape 4954" descr="UND">
          <a:extLst>
            <a:ext uri="{FF2B5EF4-FFF2-40B4-BE49-F238E27FC236}">
              <a16:creationId xmlns:a16="http://schemas.microsoft.com/office/drawing/2014/main" id="{00000000-0008-0000-0700-00007D000000}"/>
            </a:ext>
          </a:extLst>
        </xdr:cNvPr>
        <xdr:cNvSpPr>
          <a:spLocks noChangeAspect="1" noChangeArrowheads="1"/>
        </xdr:cNvSpPr>
      </xdr:nvSpPr>
      <xdr:spPr bwMode="auto">
        <a:xfrm>
          <a:off x="8715375" y="92011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55</xdr:row>
      <xdr:rowOff>0</xdr:rowOff>
    </xdr:from>
    <xdr:ext cx="304800" cy="276225"/>
    <xdr:sp macro="" textlink="">
      <xdr:nvSpPr>
        <xdr:cNvPr id="126" name="AutoShape 4956" descr="UND">
          <a:extLst>
            <a:ext uri="{FF2B5EF4-FFF2-40B4-BE49-F238E27FC236}">
              <a16:creationId xmlns:a16="http://schemas.microsoft.com/office/drawing/2014/main" id="{00000000-0008-0000-0700-00007E000000}"/>
            </a:ext>
          </a:extLst>
        </xdr:cNvPr>
        <xdr:cNvSpPr>
          <a:spLocks noChangeAspect="1" noChangeArrowheads="1"/>
        </xdr:cNvSpPr>
      </xdr:nvSpPr>
      <xdr:spPr bwMode="auto">
        <a:xfrm>
          <a:off x="8715375" y="92011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55</xdr:row>
      <xdr:rowOff>0</xdr:rowOff>
    </xdr:from>
    <xdr:ext cx="304800" cy="276225"/>
    <xdr:sp macro="" textlink="">
      <xdr:nvSpPr>
        <xdr:cNvPr id="127" name="AutoShape 4958" descr="UND">
          <a:extLst>
            <a:ext uri="{FF2B5EF4-FFF2-40B4-BE49-F238E27FC236}">
              <a16:creationId xmlns:a16="http://schemas.microsoft.com/office/drawing/2014/main" id="{00000000-0008-0000-0700-00007F000000}"/>
            </a:ext>
          </a:extLst>
        </xdr:cNvPr>
        <xdr:cNvSpPr>
          <a:spLocks noChangeAspect="1" noChangeArrowheads="1"/>
        </xdr:cNvSpPr>
      </xdr:nvSpPr>
      <xdr:spPr bwMode="auto">
        <a:xfrm>
          <a:off x="8715375" y="92011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67</xdr:row>
      <xdr:rowOff>0</xdr:rowOff>
    </xdr:from>
    <xdr:ext cx="304800" cy="276225"/>
    <xdr:sp macro="" textlink="">
      <xdr:nvSpPr>
        <xdr:cNvPr id="128" name="AutoShape 1455" descr="UND">
          <a:extLst>
            <a:ext uri="{FF2B5EF4-FFF2-40B4-BE49-F238E27FC236}">
              <a16:creationId xmlns:a16="http://schemas.microsoft.com/office/drawing/2014/main" id="{00000000-0008-0000-0700-000080000000}"/>
            </a:ext>
          </a:extLst>
        </xdr:cNvPr>
        <xdr:cNvSpPr>
          <a:spLocks noChangeAspect="1" noChangeArrowheads="1"/>
        </xdr:cNvSpPr>
      </xdr:nvSpPr>
      <xdr:spPr bwMode="auto">
        <a:xfrm>
          <a:off x="8715375" y="10172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113</xdr:row>
      <xdr:rowOff>0</xdr:rowOff>
    </xdr:from>
    <xdr:ext cx="304800" cy="276225"/>
    <xdr:sp macro="" textlink="">
      <xdr:nvSpPr>
        <xdr:cNvPr id="129" name="AutoShape 4561" descr="UND">
          <a:extLst>
            <a:ext uri="{FF2B5EF4-FFF2-40B4-BE49-F238E27FC236}">
              <a16:creationId xmlns:a16="http://schemas.microsoft.com/office/drawing/2014/main" id="{00000000-0008-0000-0700-000081000000}"/>
            </a:ext>
          </a:extLst>
        </xdr:cNvPr>
        <xdr:cNvSpPr>
          <a:spLocks noChangeAspect="1" noChangeArrowheads="1"/>
        </xdr:cNvSpPr>
      </xdr:nvSpPr>
      <xdr:spPr bwMode="auto">
        <a:xfrm>
          <a:off x="8715375" y="169735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xdr:row>
      <xdr:rowOff>0</xdr:rowOff>
    </xdr:from>
    <xdr:ext cx="304800" cy="276225"/>
    <xdr:sp macro="" textlink="">
      <xdr:nvSpPr>
        <xdr:cNvPr id="138" name="AutoShape 4948" descr="UND">
          <a:extLst>
            <a:ext uri="{FF2B5EF4-FFF2-40B4-BE49-F238E27FC236}">
              <a16:creationId xmlns:a16="http://schemas.microsoft.com/office/drawing/2014/main" id="{00000000-0008-0000-0700-00008A000000}"/>
            </a:ext>
          </a:extLst>
        </xdr:cNvPr>
        <xdr:cNvSpPr>
          <a:spLocks noChangeAspect="1" noChangeArrowheads="1"/>
        </xdr:cNvSpPr>
      </xdr:nvSpPr>
      <xdr:spPr bwMode="auto">
        <a:xfrm>
          <a:off x="8715375" y="3695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55</xdr:row>
      <xdr:rowOff>0</xdr:rowOff>
    </xdr:from>
    <xdr:ext cx="304800" cy="276225"/>
    <xdr:sp macro="" textlink="">
      <xdr:nvSpPr>
        <xdr:cNvPr id="139" name="AutoShape 4954" descr="UND">
          <a:extLst>
            <a:ext uri="{FF2B5EF4-FFF2-40B4-BE49-F238E27FC236}">
              <a16:creationId xmlns:a16="http://schemas.microsoft.com/office/drawing/2014/main" id="{00000000-0008-0000-0700-00008B000000}"/>
            </a:ext>
          </a:extLst>
        </xdr:cNvPr>
        <xdr:cNvSpPr>
          <a:spLocks noChangeAspect="1" noChangeArrowheads="1"/>
        </xdr:cNvSpPr>
      </xdr:nvSpPr>
      <xdr:spPr bwMode="auto">
        <a:xfrm>
          <a:off x="8715375" y="92011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55</xdr:row>
      <xdr:rowOff>0</xdr:rowOff>
    </xdr:from>
    <xdr:ext cx="304800" cy="276225"/>
    <xdr:sp macro="" textlink="">
      <xdr:nvSpPr>
        <xdr:cNvPr id="140" name="AutoShape 4956" descr="UND">
          <a:extLst>
            <a:ext uri="{FF2B5EF4-FFF2-40B4-BE49-F238E27FC236}">
              <a16:creationId xmlns:a16="http://schemas.microsoft.com/office/drawing/2014/main" id="{00000000-0008-0000-0700-00008C000000}"/>
            </a:ext>
          </a:extLst>
        </xdr:cNvPr>
        <xdr:cNvSpPr>
          <a:spLocks noChangeAspect="1" noChangeArrowheads="1"/>
        </xdr:cNvSpPr>
      </xdr:nvSpPr>
      <xdr:spPr bwMode="auto">
        <a:xfrm>
          <a:off x="8715375" y="92011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55</xdr:row>
      <xdr:rowOff>0</xdr:rowOff>
    </xdr:from>
    <xdr:ext cx="304800" cy="276225"/>
    <xdr:sp macro="" textlink="">
      <xdr:nvSpPr>
        <xdr:cNvPr id="141" name="AutoShape 4958" descr="UND">
          <a:extLst>
            <a:ext uri="{FF2B5EF4-FFF2-40B4-BE49-F238E27FC236}">
              <a16:creationId xmlns:a16="http://schemas.microsoft.com/office/drawing/2014/main" id="{00000000-0008-0000-0700-00008D000000}"/>
            </a:ext>
          </a:extLst>
        </xdr:cNvPr>
        <xdr:cNvSpPr>
          <a:spLocks noChangeAspect="1" noChangeArrowheads="1"/>
        </xdr:cNvSpPr>
      </xdr:nvSpPr>
      <xdr:spPr bwMode="auto">
        <a:xfrm>
          <a:off x="8715375" y="92011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17</xdr:col>
      <xdr:colOff>0</xdr:colOff>
      <xdr:row>99</xdr:row>
      <xdr:rowOff>0</xdr:rowOff>
    </xdr:from>
    <xdr:to>
      <xdr:col>17</xdr:col>
      <xdr:colOff>304800</xdr:colOff>
      <xdr:row>100</xdr:row>
      <xdr:rowOff>114300</xdr:rowOff>
    </xdr:to>
    <xdr:sp macro="" textlink="">
      <xdr:nvSpPr>
        <xdr:cNvPr id="142" name="AutoShape 1455" descr="UND">
          <a:extLst>
            <a:ext uri="{FF2B5EF4-FFF2-40B4-BE49-F238E27FC236}">
              <a16:creationId xmlns:a16="http://schemas.microsoft.com/office/drawing/2014/main" id="{00000000-0008-0000-0700-00008E000000}"/>
            </a:ext>
          </a:extLst>
        </xdr:cNvPr>
        <xdr:cNvSpPr>
          <a:spLocks noChangeAspect="1" noChangeArrowheads="1"/>
        </xdr:cNvSpPr>
      </xdr:nvSpPr>
      <xdr:spPr bwMode="auto">
        <a:xfrm>
          <a:off x="1028700" y="56864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205</xdr:row>
      <xdr:rowOff>0</xdr:rowOff>
    </xdr:from>
    <xdr:to>
      <xdr:col>17</xdr:col>
      <xdr:colOff>304800</xdr:colOff>
      <xdr:row>206</xdr:row>
      <xdr:rowOff>121920</xdr:rowOff>
    </xdr:to>
    <xdr:sp macro="" textlink="">
      <xdr:nvSpPr>
        <xdr:cNvPr id="143" name="AutoShape 4561" descr="UND">
          <a:extLst>
            <a:ext uri="{FF2B5EF4-FFF2-40B4-BE49-F238E27FC236}">
              <a16:creationId xmlns:a16="http://schemas.microsoft.com/office/drawing/2014/main" id="{00000000-0008-0000-0700-00008F000000}"/>
            </a:ext>
          </a:extLst>
        </xdr:cNvPr>
        <xdr:cNvSpPr>
          <a:spLocks noChangeAspect="1" noChangeArrowheads="1"/>
        </xdr:cNvSpPr>
      </xdr:nvSpPr>
      <xdr:spPr bwMode="auto">
        <a:xfrm>
          <a:off x="1028700" y="108680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134</xdr:row>
      <xdr:rowOff>0</xdr:rowOff>
    </xdr:from>
    <xdr:to>
      <xdr:col>17</xdr:col>
      <xdr:colOff>304800</xdr:colOff>
      <xdr:row>135</xdr:row>
      <xdr:rowOff>114300</xdr:rowOff>
    </xdr:to>
    <xdr:sp macro="" textlink="">
      <xdr:nvSpPr>
        <xdr:cNvPr id="144" name="AutoShape 4760" descr="UND">
          <a:extLst>
            <a:ext uri="{FF2B5EF4-FFF2-40B4-BE49-F238E27FC236}">
              <a16:creationId xmlns:a16="http://schemas.microsoft.com/office/drawing/2014/main" id="{00000000-0008-0000-0700-000090000000}"/>
            </a:ext>
          </a:extLst>
        </xdr:cNvPr>
        <xdr:cNvSpPr>
          <a:spLocks noChangeAspect="1" noChangeArrowheads="1"/>
        </xdr:cNvSpPr>
      </xdr:nvSpPr>
      <xdr:spPr bwMode="auto">
        <a:xfrm>
          <a:off x="1028700"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134</xdr:row>
      <xdr:rowOff>0</xdr:rowOff>
    </xdr:from>
    <xdr:to>
      <xdr:col>17</xdr:col>
      <xdr:colOff>304800</xdr:colOff>
      <xdr:row>135</xdr:row>
      <xdr:rowOff>114300</xdr:rowOff>
    </xdr:to>
    <xdr:sp macro="" textlink="">
      <xdr:nvSpPr>
        <xdr:cNvPr id="145" name="AutoShape 4762" descr="UND">
          <a:extLst>
            <a:ext uri="{FF2B5EF4-FFF2-40B4-BE49-F238E27FC236}">
              <a16:creationId xmlns:a16="http://schemas.microsoft.com/office/drawing/2014/main" id="{00000000-0008-0000-0700-000091000000}"/>
            </a:ext>
          </a:extLst>
        </xdr:cNvPr>
        <xdr:cNvSpPr>
          <a:spLocks noChangeAspect="1" noChangeArrowheads="1"/>
        </xdr:cNvSpPr>
      </xdr:nvSpPr>
      <xdr:spPr bwMode="auto">
        <a:xfrm>
          <a:off x="1028700"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134</xdr:row>
      <xdr:rowOff>0</xdr:rowOff>
    </xdr:from>
    <xdr:to>
      <xdr:col>17</xdr:col>
      <xdr:colOff>304800</xdr:colOff>
      <xdr:row>135</xdr:row>
      <xdr:rowOff>114300</xdr:rowOff>
    </xdr:to>
    <xdr:sp macro="" textlink="">
      <xdr:nvSpPr>
        <xdr:cNvPr id="146" name="AutoShape 4770" descr="UND">
          <a:extLst>
            <a:ext uri="{FF2B5EF4-FFF2-40B4-BE49-F238E27FC236}">
              <a16:creationId xmlns:a16="http://schemas.microsoft.com/office/drawing/2014/main" id="{00000000-0008-0000-0700-000092000000}"/>
            </a:ext>
          </a:extLst>
        </xdr:cNvPr>
        <xdr:cNvSpPr>
          <a:spLocks noChangeAspect="1" noChangeArrowheads="1"/>
        </xdr:cNvSpPr>
      </xdr:nvSpPr>
      <xdr:spPr bwMode="auto">
        <a:xfrm>
          <a:off x="1028700"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143</xdr:row>
      <xdr:rowOff>0</xdr:rowOff>
    </xdr:from>
    <xdr:to>
      <xdr:col>17</xdr:col>
      <xdr:colOff>304800</xdr:colOff>
      <xdr:row>144</xdr:row>
      <xdr:rowOff>121920</xdr:rowOff>
    </xdr:to>
    <xdr:sp macro="" textlink="">
      <xdr:nvSpPr>
        <xdr:cNvPr id="147" name="AutoShape 4838" descr="UND">
          <a:extLst>
            <a:ext uri="{FF2B5EF4-FFF2-40B4-BE49-F238E27FC236}">
              <a16:creationId xmlns:a16="http://schemas.microsoft.com/office/drawing/2014/main" id="{00000000-0008-0000-0700-000093000000}"/>
            </a:ext>
          </a:extLst>
        </xdr:cNvPr>
        <xdr:cNvSpPr>
          <a:spLocks noChangeAspect="1" noChangeArrowheads="1"/>
        </xdr:cNvSpPr>
      </xdr:nvSpPr>
      <xdr:spPr bwMode="auto">
        <a:xfrm>
          <a:off x="1028700" y="47148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208</xdr:row>
      <xdr:rowOff>0</xdr:rowOff>
    </xdr:from>
    <xdr:to>
      <xdr:col>17</xdr:col>
      <xdr:colOff>304800</xdr:colOff>
      <xdr:row>209</xdr:row>
      <xdr:rowOff>121920</xdr:rowOff>
    </xdr:to>
    <xdr:sp macro="" textlink="">
      <xdr:nvSpPr>
        <xdr:cNvPr id="148" name="AutoShape 4906" descr="UND">
          <a:extLst>
            <a:ext uri="{FF2B5EF4-FFF2-40B4-BE49-F238E27FC236}">
              <a16:creationId xmlns:a16="http://schemas.microsoft.com/office/drawing/2014/main" id="{00000000-0008-0000-0700-000094000000}"/>
            </a:ext>
          </a:extLst>
        </xdr:cNvPr>
        <xdr:cNvSpPr>
          <a:spLocks noChangeAspect="1" noChangeArrowheads="1"/>
        </xdr:cNvSpPr>
      </xdr:nvSpPr>
      <xdr:spPr bwMode="auto">
        <a:xfrm>
          <a:off x="1028700" y="43910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208</xdr:row>
      <xdr:rowOff>0</xdr:rowOff>
    </xdr:from>
    <xdr:to>
      <xdr:col>17</xdr:col>
      <xdr:colOff>304800</xdr:colOff>
      <xdr:row>209</xdr:row>
      <xdr:rowOff>121920</xdr:rowOff>
    </xdr:to>
    <xdr:sp macro="" textlink="">
      <xdr:nvSpPr>
        <xdr:cNvPr id="149" name="AutoShape 4908" descr="UND">
          <a:extLst>
            <a:ext uri="{FF2B5EF4-FFF2-40B4-BE49-F238E27FC236}">
              <a16:creationId xmlns:a16="http://schemas.microsoft.com/office/drawing/2014/main" id="{00000000-0008-0000-0700-000095000000}"/>
            </a:ext>
          </a:extLst>
        </xdr:cNvPr>
        <xdr:cNvSpPr>
          <a:spLocks noChangeAspect="1" noChangeArrowheads="1"/>
        </xdr:cNvSpPr>
      </xdr:nvSpPr>
      <xdr:spPr bwMode="auto">
        <a:xfrm>
          <a:off x="1028700" y="43910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208</xdr:row>
      <xdr:rowOff>0</xdr:rowOff>
    </xdr:from>
    <xdr:to>
      <xdr:col>17</xdr:col>
      <xdr:colOff>304800</xdr:colOff>
      <xdr:row>209</xdr:row>
      <xdr:rowOff>121920</xdr:rowOff>
    </xdr:to>
    <xdr:sp macro="" textlink="">
      <xdr:nvSpPr>
        <xdr:cNvPr id="150" name="AutoShape 4912" descr="UND">
          <a:extLst>
            <a:ext uri="{FF2B5EF4-FFF2-40B4-BE49-F238E27FC236}">
              <a16:creationId xmlns:a16="http://schemas.microsoft.com/office/drawing/2014/main" id="{00000000-0008-0000-0700-000096000000}"/>
            </a:ext>
          </a:extLst>
        </xdr:cNvPr>
        <xdr:cNvSpPr>
          <a:spLocks noChangeAspect="1" noChangeArrowheads="1"/>
        </xdr:cNvSpPr>
      </xdr:nvSpPr>
      <xdr:spPr bwMode="auto">
        <a:xfrm>
          <a:off x="1028700" y="43910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76</xdr:row>
      <xdr:rowOff>0</xdr:rowOff>
    </xdr:from>
    <xdr:to>
      <xdr:col>17</xdr:col>
      <xdr:colOff>304800</xdr:colOff>
      <xdr:row>77</xdr:row>
      <xdr:rowOff>114300</xdr:rowOff>
    </xdr:to>
    <xdr:sp macro="" textlink="">
      <xdr:nvSpPr>
        <xdr:cNvPr id="151" name="AutoShape 4920" descr="UND">
          <a:extLst>
            <a:ext uri="{FF2B5EF4-FFF2-40B4-BE49-F238E27FC236}">
              <a16:creationId xmlns:a16="http://schemas.microsoft.com/office/drawing/2014/main" id="{00000000-0008-0000-0700-000097000000}"/>
            </a:ext>
          </a:extLst>
        </xdr:cNvPr>
        <xdr:cNvSpPr>
          <a:spLocks noChangeAspect="1" noChangeArrowheads="1"/>
        </xdr:cNvSpPr>
      </xdr:nvSpPr>
      <xdr:spPr bwMode="auto">
        <a:xfrm>
          <a:off x="1028700" y="4229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177</xdr:row>
      <xdr:rowOff>0</xdr:rowOff>
    </xdr:from>
    <xdr:to>
      <xdr:col>17</xdr:col>
      <xdr:colOff>304800</xdr:colOff>
      <xdr:row>178</xdr:row>
      <xdr:rowOff>114300</xdr:rowOff>
    </xdr:to>
    <xdr:sp macro="" textlink="">
      <xdr:nvSpPr>
        <xdr:cNvPr id="152" name="AutoShape 4948" descr="UND">
          <a:extLst>
            <a:ext uri="{FF2B5EF4-FFF2-40B4-BE49-F238E27FC236}">
              <a16:creationId xmlns:a16="http://schemas.microsoft.com/office/drawing/2014/main" id="{00000000-0008-0000-0700-000098000000}"/>
            </a:ext>
          </a:extLst>
        </xdr:cNvPr>
        <xdr:cNvSpPr>
          <a:spLocks noChangeAspect="1" noChangeArrowheads="1"/>
        </xdr:cNvSpPr>
      </xdr:nvSpPr>
      <xdr:spPr bwMode="auto">
        <a:xfrm>
          <a:off x="1028700" y="2124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95</xdr:row>
      <xdr:rowOff>0</xdr:rowOff>
    </xdr:from>
    <xdr:to>
      <xdr:col>17</xdr:col>
      <xdr:colOff>304800</xdr:colOff>
      <xdr:row>96</xdr:row>
      <xdr:rowOff>121920</xdr:rowOff>
    </xdr:to>
    <xdr:sp macro="" textlink="">
      <xdr:nvSpPr>
        <xdr:cNvPr id="153" name="AutoShape 4954" descr="UND">
          <a:extLst>
            <a:ext uri="{FF2B5EF4-FFF2-40B4-BE49-F238E27FC236}">
              <a16:creationId xmlns:a16="http://schemas.microsoft.com/office/drawing/2014/main" id="{00000000-0008-0000-0700-000099000000}"/>
            </a:ext>
          </a:extLst>
        </xdr:cNvPr>
        <xdr:cNvSpPr>
          <a:spLocks noChangeAspect="1" noChangeArrowheads="1"/>
        </xdr:cNvSpPr>
      </xdr:nvSpPr>
      <xdr:spPr bwMode="auto">
        <a:xfrm>
          <a:off x="1028700" y="4552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95</xdr:row>
      <xdr:rowOff>0</xdr:rowOff>
    </xdr:from>
    <xdr:to>
      <xdr:col>17</xdr:col>
      <xdr:colOff>304800</xdr:colOff>
      <xdr:row>96</xdr:row>
      <xdr:rowOff>121920</xdr:rowOff>
    </xdr:to>
    <xdr:sp macro="" textlink="">
      <xdr:nvSpPr>
        <xdr:cNvPr id="154" name="AutoShape 4956" descr="UND">
          <a:extLst>
            <a:ext uri="{FF2B5EF4-FFF2-40B4-BE49-F238E27FC236}">
              <a16:creationId xmlns:a16="http://schemas.microsoft.com/office/drawing/2014/main" id="{00000000-0008-0000-0700-00009A000000}"/>
            </a:ext>
          </a:extLst>
        </xdr:cNvPr>
        <xdr:cNvSpPr>
          <a:spLocks noChangeAspect="1" noChangeArrowheads="1"/>
        </xdr:cNvSpPr>
      </xdr:nvSpPr>
      <xdr:spPr bwMode="auto">
        <a:xfrm>
          <a:off x="1028700" y="4552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95</xdr:row>
      <xdr:rowOff>0</xdr:rowOff>
    </xdr:from>
    <xdr:to>
      <xdr:col>17</xdr:col>
      <xdr:colOff>304800</xdr:colOff>
      <xdr:row>96</xdr:row>
      <xdr:rowOff>121920</xdr:rowOff>
    </xdr:to>
    <xdr:sp macro="" textlink="">
      <xdr:nvSpPr>
        <xdr:cNvPr id="155" name="AutoShape 4958" descr="UND">
          <a:extLst>
            <a:ext uri="{FF2B5EF4-FFF2-40B4-BE49-F238E27FC236}">
              <a16:creationId xmlns:a16="http://schemas.microsoft.com/office/drawing/2014/main" id="{00000000-0008-0000-0700-00009B000000}"/>
            </a:ext>
          </a:extLst>
        </xdr:cNvPr>
        <xdr:cNvSpPr>
          <a:spLocks noChangeAspect="1" noChangeArrowheads="1"/>
        </xdr:cNvSpPr>
      </xdr:nvSpPr>
      <xdr:spPr bwMode="auto">
        <a:xfrm>
          <a:off x="1028700" y="4552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99</xdr:row>
      <xdr:rowOff>0</xdr:rowOff>
    </xdr:from>
    <xdr:to>
      <xdr:col>17</xdr:col>
      <xdr:colOff>304800</xdr:colOff>
      <xdr:row>100</xdr:row>
      <xdr:rowOff>114300</xdr:rowOff>
    </xdr:to>
    <xdr:sp macro="" textlink="">
      <xdr:nvSpPr>
        <xdr:cNvPr id="156" name="AutoShape 1455" descr="UND">
          <a:extLst>
            <a:ext uri="{FF2B5EF4-FFF2-40B4-BE49-F238E27FC236}">
              <a16:creationId xmlns:a16="http://schemas.microsoft.com/office/drawing/2014/main" id="{00000000-0008-0000-0700-00009C000000}"/>
            </a:ext>
          </a:extLst>
        </xdr:cNvPr>
        <xdr:cNvSpPr>
          <a:spLocks noChangeAspect="1" noChangeArrowheads="1"/>
        </xdr:cNvSpPr>
      </xdr:nvSpPr>
      <xdr:spPr bwMode="auto">
        <a:xfrm>
          <a:off x="1028700" y="56864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205</xdr:row>
      <xdr:rowOff>0</xdr:rowOff>
    </xdr:from>
    <xdr:to>
      <xdr:col>17</xdr:col>
      <xdr:colOff>304800</xdr:colOff>
      <xdr:row>206</xdr:row>
      <xdr:rowOff>121920</xdr:rowOff>
    </xdr:to>
    <xdr:sp macro="" textlink="">
      <xdr:nvSpPr>
        <xdr:cNvPr id="157" name="AutoShape 4561" descr="UND">
          <a:extLst>
            <a:ext uri="{FF2B5EF4-FFF2-40B4-BE49-F238E27FC236}">
              <a16:creationId xmlns:a16="http://schemas.microsoft.com/office/drawing/2014/main" id="{00000000-0008-0000-0700-00009D000000}"/>
            </a:ext>
          </a:extLst>
        </xdr:cNvPr>
        <xdr:cNvSpPr>
          <a:spLocks noChangeAspect="1" noChangeArrowheads="1"/>
        </xdr:cNvSpPr>
      </xdr:nvSpPr>
      <xdr:spPr bwMode="auto">
        <a:xfrm>
          <a:off x="1028700" y="108680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134</xdr:row>
      <xdr:rowOff>0</xdr:rowOff>
    </xdr:from>
    <xdr:to>
      <xdr:col>17</xdr:col>
      <xdr:colOff>304800</xdr:colOff>
      <xdr:row>135</xdr:row>
      <xdr:rowOff>114300</xdr:rowOff>
    </xdr:to>
    <xdr:sp macro="" textlink="">
      <xdr:nvSpPr>
        <xdr:cNvPr id="158" name="AutoShape 4760" descr="UND">
          <a:extLst>
            <a:ext uri="{FF2B5EF4-FFF2-40B4-BE49-F238E27FC236}">
              <a16:creationId xmlns:a16="http://schemas.microsoft.com/office/drawing/2014/main" id="{00000000-0008-0000-0700-00009E000000}"/>
            </a:ext>
          </a:extLst>
        </xdr:cNvPr>
        <xdr:cNvSpPr>
          <a:spLocks noChangeAspect="1" noChangeArrowheads="1"/>
        </xdr:cNvSpPr>
      </xdr:nvSpPr>
      <xdr:spPr bwMode="auto">
        <a:xfrm>
          <a:off x="1028700"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134</xdr:row>
      <xdr:rowOff>0</xdr:rowOff>
    </xdr:from>
    <xdr:to>
      <xdr:col>17</xdr:col>
      <xdr:colOff>304800</xdr:colOff>
      <xdr:row>135</xdr:row>
      <xdr:rowOff>114300</xdr:rowOff>
    </xdr:to>
    <xdr:sp macro="" textlink="">
      <xdr:nvSpPr>
        <xdr:cNvPr id="159" name="AutoShape 4762" descr="UND">
          <a:extLst>
            <a:ext uri="{FF2B5EF4-FFF2-40B4-BE49-F238E27FC236}">
              <a16:creationId xmlns:a16="http://schemas.microsoft.com/office/drawing/2014/main" id="{00000000-0008-0000-0700-00009F000000}"/>
            </a:ext>
          </a:extLst>
        </xdr:cNvPr>
        <xdr:cNvSpPr>
          <a:spLocks noChangeAspect="1" noChangeArrowheads="1"/>
        </xdr:cNvSpPr>
      </xdr:nvSpPr>
      <xdr:spPr bwMode="auto">
        <a:xfrm>
          <a:off x="1028700"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134</xdr:row>
      <xdr:rowOff>0</xdr:rowOff>
    </xdr:from>
    <xdr:to>
      <xdr:col>17</xdr:col>
      <xdr:colOff>304800</xdr:colOff>
      <xdr:row>135</xdr:row>
      <xdr:rowOff>114300</xdr:rowOff>
    </xdr:to>
    <xdr:sp macro="" textlink="">
      <xdr:nvSpPr>
        <xdr:cNvPr id="160" name="AutoShape 4770" descr="UND">
          <a:extLst>
            <a:ext uri="{FF2B5EF4-FFF2-40B4-BE49-F238E27FC236}">
              <a16:creationId xmlns:a16="http://schemas.microsoft.com/office/drawing/2014/main" id="{00000000-0008-0000-0700-0000A0000000}"/>
            </a:ext>
          </a:extLst>
        </xdr:cNvPr>
        <xdr:cNvSpPr>
          <a:spLocks noChangeAspect="1" noChangeArrowheads="1"/>
        </xdr:cNvSpPr>
      </xdr:nvSpPr>
      <xdr:spPr bwMode="auto">
        <a:xfrm>
          <a:off x="1028700" y="2933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143</xdr:row>
      <xdr:rowOff>0</xdr:rowOff>
    </xdr:from>
    <xdr:to>
      <xdr:col>17</xdr:col>
      <xdr:colOff>304800</xdr:colOff>
      <xdr:row>144</xdr:row>
      <xdr:rowOff>121920</xdr:rowOff>
    </xdr:to>
    <xdr:sp macro="" textlink="">
      <xdr:nvSpPr>
        <xdr:cNvPr id="161" name="AutoShape 4838" descr="UND">
          <a:extLst>
            <a:ext uri="{FF2B5EF4-FFF2-40B4-BE49-F238E27FC236}">
              <a16:creationId xmlns:a16="http://schemas.microsoft.com/office/drawing/2014/main" id="{00000000-0008-0000-0700-0000A1000000}"/>
            </a:ext>
          </a:extLst>
        </xdr:cNvPr>
        <xdr:cNvSpPr>
          <a:spLocks noChangeAspect="1" noChangeArrowheads="1"/>
        </xdr:cNvSpPr>
      </xdr:nvSpPr>
      <xdr:spPr bwMode="auto">
        <a:xfrm>
          <a:off x="1028700" y="47148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208</xdr:row>
      <xdr:rowOff>0</xdr:rowOff>
    </xdr:from>
    <xdr:to>
      <xdr:col>17</xdr:col>
      <xdr:colOff>304800</xdr:colOff>
      <xdr:row>209</xdr:row>
      <xdr:rowOff>121920</xdr:rowOff>
    </xdr:to>
    <xdr:sp macro="" textlink="">
      <xdr:nvSpPr>
        <xdr:cNvPr id="162" name="AutoShape 4906" descr="UND">
          <a:extLst>
            <a:ext uri="{FF2B5EF4-FFF2-40B4-BE49-F238E27FC236}">
              <a16:creationId xmlns:a16="http://schemas.microsoft.com/office/drawing/2014/main" id="{00000000-0008-0000-0700-0000A2000000}"/>
            </a:ext>
          </a:extLst>
        </xdr:cNvPr>
        <xdr:cNvSpPr>
          <a:spLocks noChangeAspect="1" noChangeArrowheads="1"/>
        </xdr:cNvSpPr>
      </xdr:nvSpPr>
      <xdr:spPr bwMode="auto">
        <a:xfrm>
          <a:off x="1028700" y="43910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208</xdr:row>
      <xdr:rowOff>0</xdr:rowOff>
    </xdr:from>
    <xdr:to>
      <xdr:col>17</xdr:col>
      <xdr:colOff>304800</xdr:colOff>
      <xdr:row>209</xdr:row>
      <xdr:rowOff>121920</xdr:rowOff>
    </xdr:to>
    <xdr:sp macro="" textlink="">
      <xdr:nvSpPr>
        <xdr:cNvPr id="163" name="AutoShape 4908" descr="UND">
          <a:extLst>
            <a:ext uri="{FF2B5EF4-FFF2-40B4-BE49-F238E27FC236}">
              <a16:creationId xmlns:a16="http://schemas.microsoft.com/office/drawing/2014/main" id="{00000000-0008-0000-0700-0000A3000000}"/>
            </a:ext>
          </a:extLst>
        </xdr:cNvPr>
        <xdr:cNvSpPr>
          <a:spLocks noChangeAspect="1" noChangeArrowheads="1"/>
        </xdr:cNvSpPr>
      </xdr:nvSpPr>
      <xdr:spPr bwMode="auto">
        <a:xfrm>
          <a:off x="1028700" y="43910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208</xdr:row>
      <xdr:rowOff>0</xdr:rowOff>
    </xdr:from>
    <xdr:to>
      <xdr:col>17</xdr:col>
      <xdr:colOff>304800</xdr:colOff>
      <xdr:row>209</xdr:row>
      <xdr:rowOff>121920</xdr:rowOff>
    </xdr:to>
    <xdr:sp macro="" textlink="">
      <xdr:nvSpPr>
        <xdr:cNvPr id="164" name="AutoShape 4912" descr="UND">
          <a:extLst>
            <a:ext uri="{FF2B5EF4-FFF2-40B4-BE49-F238E27FC236}">
              <a16:creationId xmlns:a16="http://schemas.microsoft.com/office/drawing/2014/main" id="{00000000-0008-0000-0700-0000A4000000}"/>
            </a:ext>
          </a:extLst>
        </xdr:cNvPr>
        <xdr:cNvSpPr>
          <a:spLocks noChangeAspect="1" noChangeArrowheads="1"/>
        </xdr:cNvSpPr>
      </xdr:nvSpPr>
      <xdr:spPr bwMode="auto">
        <a:xfrm>
          <a:off x="1028700" y="43910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76</xdr:row>
      <xdr:rowOff>0</xdr:rowOff>
    </xdr:from>
    <xdr:to>
      <xdr:col>17</xdr:col>
      <xdr:colOff>304800</xdr:colOff>
      <xdr:row>77</xdr:row>
      <xdr:rowOff>114300</xdr:rowOff>
    </xdr:to>
    <xdr:sp macro="" textlink="">
      <xdr:nvSpPr>
        <xdr:cNvPr id="165" name="AutoShape 4920" descr="UND">
          <a:extLst>
            <a:ext uri="{FF2B5EF4-FFF2-40B4-BE49-F238E27FC236}">
              <a16:creationId xmlns:a16="http://schemas.microsoft.com/office/drawing/2014/main" id="{00000000-0008-0000-0700-0000A5000000}"/>
            </a:ext>
          </a:extLst>
        </xdr:cNvPr>
        <xdr:cNvSpPr>
          <a:spLocks noChangeAspect="1" noChangeArrowheads="1"/>
        </xdr:cNvSpPr>
      </xdr:nvSpPr>
      <xdr:spPr bwMode="auto">
        <a:xfrm>
          <a:off x="1028700" y="42291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177</xdr:row>
      <xdr:rowOff>0</xdr:rowOff>
    </xdr:from>
    <xdr:to>
      <xdr:col>17</xdr:col>
      <xdr:colOff>304800</xdr:colOff>
      <xdr:row>178</xdr:row>
      <xdr:rowOff>114300</xdr:rowOff>
    </xdr:to>
    <xdr:sp macro="" textlink="">
      <xdr:nvSpPr>
        <xdr:cNvPr id="166" name="AutoShape 4948" descr="UND">
          <a:extLst>
            <a:ext uri="{FF2B5EF4-FFF2-40B4-BE49-F238E27FC236}">
              <a16:creationId xmlns:a16="http://schemas.microsoft.com/office/drawing/2014/main" id="{00000000-0008-0000-0700-0000A6000000}"/>
            </a:ext>
          </a:extLst>
        </xdr:cNvPr>
        <xdr:cNvSpPr>
          <a:spLocks noChangeAspect="1" noChangeArrowheads="1"/>
        </xdr:cNvSpPr>
      </xdr:nvSpPr>
      <xdr:spPr bwMode="auto">
        <a:xfrm>
          <a:off x="1028700" y="2124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95</xdr:row>
      <xdr:rowOff>0</xdr:rowOff>
    </xdr:from>
    <xdr:to>
      <xdr:col>17</xdr:col>
      <xdr:colOff>304800</xdr:colOff>
      <xdr:row>96</xdr:row>
      <xdr:rowOff>121920</xdr:rowOff>
    </xdr:to>
    <xdr:sp macro="" textlink="">
      <xdr:nvSpPr>
        <xdr:cNvPr id="167" name="AutoShape 4954" descr="UND">
          <a:extLst>
            <a:ext uri="{FF2B5EF4-FFF2-40B4-BE49-F238E27FC236}">
              <a16:creationId xmlns:a16="http://schemas.microsoft.com/office/drawing/2014/main" id="{00000000-0008-0000-0700-0000A7000000}"/>
            </a:ext>
          </a:extLst>
        </xdr:cNvPr>
        <xdr:cNvSpPr>
          <a:spLocks noChangeAspect="1" noChangeArrowheads="1"/>
        </xdr:cNvSpPr>
      </xdr:nvSpPr>
      <xdr:spPr bwMode="auto">
        <a:xfrm>
          <a:off x="1028700" y="4552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95</xdr:row>
      <xdr:rowOff>0</xdr:rowOff>
    </xdr:from>
    <xdr:to>
      <xdr:col>17</xdr:col>
      <xdr:colOff>304800</xdr:colOff>
      <xdr:row>96</xdr:row>
      <xdr:rowOff>121920</xdr:rowOff>
    </xdr:to>
    <xdr:sp macro="" textlink="">
      <xdr:nvSpPr>
        <xdr:cNvPr id="168" name="AutoShape 4956" descr="UND">
          <a:extLst>
            <a:ext uri="{FF2B5EF4-FFF2-40B4-BE49-F238E27FC236}">
              <a16:creationId xmlns:a16="http://schemas.microsoft.com/office/drawing/2014/main" id="{00000000-0008-0000-0700-0000A8000000}"/>
            </a:ext>
          </a:extLst>
        </xdr:cNvPr>
        <xdr:cNvSpPr>
          <a:spLocks noChangeAspect="1" noChangeArrowheads="1"/>
        </xdr:cNvSpPr>
      </xdr:nvSpPr>
      <xdr:spPr bwMode="auto">
        <a:xfrm>
          <a:off x="1028700" y="4552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95</xdr:row>
      <xdr:rowOff>0</xdr:rowOff>
    </xdr:from>
    <xdr:to>
      <xdr:col>17</xdr:col>
      <xdr:colOff>304800</xdr:colOff>
      <xdr:row>96</xdr:row>
      <xdr:rowOff>121920</xdr:rowOff>
    </xdr:to>
    <xdr:sp macro="" textlink="">
      <xdr:nvSpPr>
        <xdr:cNvPr id="169" name="AutoShape 4958" descr="UND">
          <a:extLst>
            <a:ext uri="{FF2B5EF4-FFF2-40B4-BE49-F238E27FC236}">
              <a16:creationId xmlns:a16="http://schemas.microsoft.com/office/drawing/2014/main" id="{00000000-0008-0000-0700-0000A9000000}"/>
            </a:ext>
          </a:extLst>
        </xdr:cNvPr>
        <xdr:cNvSpPr>
          <a:spLocks noChangeAspect="1" noChangeArrowheads="1"/>
        </xdr:cNvSpPr>
      </xdr:nvSpPr>
      <xdr:spPr bwMode="auto">
        <a:xfrm>
          <a:off x="1028700" y="4552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73</xdr:row>
      <xdr:rowOff>0</xdr:rowOff>
    </xdr:from>
    <xdr:ext cx="304800" cy="276225"/>
    <xdr:sp macro="" textlink="">
      <xdr:nvSpPr>
        <xdr:cNvPr id="198" name="AutoShape 1455" descr="UND">
          <a:extLst>
            <a:ext uri="{FF2B5EF4-FFF2-40B4-BE49-F238E27FC236}">
              <a16:creationId xmlns:a16="http://schemas.microsoft.com/office/drawing/2014/main" id="{00000000-0008-0000-0700-0000C6000000}"/>
            </a:ext>
          </a:extLst>
        </xdr:cNvPr>
        <xdr:cNvSpPr>
          <a:spLocks noChangeAspect="1" noChangeArrowheads="1"/>
        </xdr:cNvSpPr>
      </xdr:nvSpPr>
      <xdr:spPr bwMode="auto">
        <a:xfrm>
          <a:off x="9324975" y="104965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101</xdr:row>
      <xdr:rowOff>0</xdr:rowOff>
    </xdr:from>
    <xdr:ext cx="304800" cy="276225"/>
    <xdr:sp macro="" textlink="">
      <xdr:nvSpPr>
        <xdr:cNvPr id="199" name="AutoShape 4561" descr="UND">
          <a:extLst>
            <a:ext uri="{FF2B5EF4-FFF2-40B4-BE49-F238E27FC236}">
              <a16:creationId xmlns:a16="http://schemas.microsoft.com/office/drawing/2014/main" id="{00000000-0008-0000-0700-0000C7000000}"/>
            </a:ext>
          </a:extLst>
        </xdr:cNvPr>
        <xdr:cNvSpPr>
          <a:spLocks noChangeAspect="1" noChangeArrowheads="1"/>
        </xdr:cNvSpPr>
      </xdr:nvSpPr>
      <xdr:spPr bwMode="auto">
        <a:xfrm>
          <a:off x="9324975" y="16649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55</xdr:row>
      <xdr:rowOff>0</xdr:rowOff>
    </xdr:from>
    <xdr:ext cx="304800" cy="276225"/>
    <xdr:sp macro="" textlink="">
      <xdr:nvSpPr>
        <xdr:cNvPr id="203" name="AutoShape 4838" descr="UND">
          <a:extLst>
            <a:ext uri="{FF2B5EF4-FFF2-40B4-BE49-F238E27FC236}">
              <a16:creationId xmlns:a16="http://schemas.microsoft.com/office/drawing/2014/main" id="{00000000-0008-0000-0700-0000CB000000}"/>
            </a:ext>
          </a:extLst>
        </xdr:cNvPr>
        <xdr:cNvSpPr>
          <a:spLocks noChangeAspect="1" noChangeArrowheads="1"/>
        </xdr:cNvSpPr>
      </xdr:nvSpPr>
      <xdr:spPr bwMode="auto">
        <a:xfrm>
          <a:off x="9324975" y="90392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73</xdr:row>
      <xdr:rowOff>0</xdr:rowOff>
    </xdr:from>
    <xdr:ext cx="304800" cy="276225"/>
    <xdr:sp macro="" textlink="">
      <xdr:nvSpPr>
        <xdr:cNvPr id="212" name="AutoShape 1455" descr="UND">
          <a:extLst>
            <a:ext uri="{FF2B5EF4-FFF2-40B4-BE49-F238E27FC236}">
              <a16:creationId xmlns:a16="http://schemas.microsoft.com/office/drawing/2014/main" id="{00000000-0008-0000-0700-0000D4000000}"/>
            </a:ext>
          </a:extLst>
        </xdr:cNvPr>
        <xdr:cNvSpPr>
          <a:spLocks noChangeAspect="1" noChangeArrowheads="1"/>
        </xdr:cNvSpPr>
      </xdr:nvSpPr>
      <xdr:spPr bwMode="auto">
        <a:xfrm>
          <a:off x="9324975" y="104965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101</xdr:row>
      <xdr:rowOff>0</xdr:rowOff>
    </xdr:from>
    <xdr:ext cx="304800" cy="276225"/>
    <xdr:sp macro="" textlink="">
      <xdr:nvSpPr>
        <xdr:cNvPr id="213" name="AutoShape 4561" descr="UND">
          <a:extLst>
            <a:ext uri="{FF2B5EF4-FFF2-40B4-BE49-F238E27FC236}">
              <a16:creationId xmlns:a16="http://schemas.microsoft.com/office/drawing/2014/main" id="{00000000-0008-0000-0700-0000D5000000}"/>
            </a:ext>
          </a:extLst>
        </xdr:cNvPr>
        <xdr:cNvSpPr>
          <a:spLocks noChangeAspect="1" noChangeArrowheads="1"/>
        </xdr:cNvSpPr>
      </xdr:nvSpPr>
      <xdr:spPr bwMode="auto">
        <a:xfrm>
          <a:off x="9324975" y="16649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55</xdr:row>
      <xdr:rowOff>0</xdr:rowOff>
    </xdr:from>
    <xdr:ext cx="304800" cy="276225"/>
    <xdr:sp macro="" textlink="">
      <xdr:nvSpPr>
        <xdr:cNvPr id="217" name="AutoShape 4838" descr="UND">
          <a:extLst>
            <a:ext uri="{FF2B5EF4-FFF2-40B4-BE49-F238E27FC236}">
              <a16:creationId xmlns:a16="http://schemas.microsoft.com/office/drawing/2014/main" id="{00000000-0008-0000-0700-0000D9000000}"/>
            </a:ext>
          </a:extLst>
        </xdr:cNvPr>
        <xdr:cNvSpPr>
          <a:spLocks noChangeAspect="1" noChangeArrowheads="1"/>
        </xdr:cNvSpPr>
      </xdr:nvSpPr>
      <xdr:spPr bwMode="auto">
        <a:xfrm>
          <a:off x="9324975" y="90392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17</xdr:col>
      <xdr:colOff>0</xdr:colOff>
      <xdr:row>151</xdr:row>
      <xdr:rowOff>0</xdr:rowOff>
    </xdr:from>
    <xdr:to>
      <xdr:col>17</xdr:col>
      <xdr:colOff>304800</xdr:colOff>
      <xdr:row>152</xdr:row>
      <xdr:rowOff>121920</xdr:rowOff>
    </xdr:to>
    <xdr:sp macro="" textlink="">
      <xdr:nvSpPr>
        <xdr:cNvPr id="226" name="AutoShape 1455" descr="UND">
          <a:extLst>
            <a:ext uri="{FF2B5EF4-FFF2-40B4-BE49-F238E27FC236}">
              <a16:creationId xmlns:a16="http://schemas.microsoft.com/office/drawing/2014/main" id="{00000000-0008-0000-0700-0000E2000000}"/>
            </a:ext>
          </a:extLst>
        </xdr:cNvPr>
        <xdr:cNvSpPr>
          <a:spLocks noChangeAspect="1" noChangeArrowheads="1"/>
        </xdr:cNvSpPr>
      </xdr:nvSpPr>
      <xdr:spPr bwMode="auto">
        <a:xfrm>
          <a:off x="1043940" y="611886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119</xdr:row>
      <xdr:rowOff>0</xdr:rowOff>
    </xdr:from>
    <xdr:to>
      <xdr:col>17</xdr:col>
      <xdr:colOff>304800</xdr:colOff>
      <xdr:row>120</xdr:row>
      <xdr:rowOff>121920</xdr:rowOff>
    </xdr:to>
    <xdr:sp macro="" textlink="">
      <xdr:nvSpPr>
        <xdr:cNvPr id="227" name="AutoShape 4561" descr="UND">
          <a:extLst>
            <a:ext uri="{FF2B5EF4-FFF2-40B4-BE49-F238E27FC236}">
              <a16:creationId xmlns:a16="http://schemas.microsoft.com/office/drawing/2014/main" id="{00000000-0008-0000-0700-0000E3000000}"/>
            </a:ext>
          </a:extLst>
        </xdr:cNvPr>
        <xdr:cNvSpPr>
          <a:spLocks noChangeAspect="1" noChangeArrowheads="1"/>
        </xdr:cNvSpPr>
      </xdr:nvSpPr>
      <xdr:spPr bwMode="auto">
        <a:xfrm>
          <a:off x="1043940" y="1155192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167</xdr:row>
      <xdr:rowOff>0</xdr:rowOff>
    </xdr:from>
    <xdr:to>
      <xdr:col>17</xdr:col>
      <xdr:colOff>304800</xdr:colOff>
      <xdr:row>168</xdr:row>
      <xdr:rowOff>121920</xdr:rowOff>
    </xdr:to>
    <xdr:sp macro="" textlink="">
      <xdr:nvSpPr>
        <xdr:cNvPr id="228" name="AutoShape 4760" descr="UND">
          <a:extLst>
            <a:ext uri="{FF2B5EF4-FFF2-40B4-BE49-F238E27FC236}">
              <a16:creationId xmlns:a16="http://schemas.microsoft.com/office/drawing/2014/main" id="{00000000-0008-0000-0700-0000E4000000}"/>
            </a:ext>
          </a:extLst>
        </xdr:cNvPr>
        <xdr:cNvSpPr>
          <a:spLocks noChangeAspect="1" noChangeArrowheads="1"/>
        </xdr:cNvSpPr>
      </xdr:nvSpPr>
      <xdr:spPr bwMode="auto">
        <a:xfrm>
          <a:off x="1043940" y="331470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167</xdr:row>
      <xdr:rowOff>0</xdr:rowOff>
    </xdr:from>
    <xdr:to>
      <xdr:col>17</xdr:col>
      <xdr:colOff>304800</xdr:colOff>
      <xdr:row>168</xdr:row>
      <xdr:rowOff>121920</xdr:rowOff>
    </xdr:to>
    <xdr:sp macro="" textlink="">
      <xdr:nvSpPr>
        <xdr:cNvPr id="229" name="AutoShape 4762" descr="UND">
          <a:extLst>
            <a:ext uri="{FF2B5EF4-FFF2-40B4-BE49-F238E27FC236}">
              <a16:creationId xmlns:a16="http://schemas.microsoft.com/office/drawing/2014/main" id="{00000000-0008-0000-0700-0000E5000000}"/>
            </a:ext>
          </a:extLst>
        </xdr:cNvPr>
        <xdr:cNvSpPr>
          <a:spLocks noChangeAspect="1" noChangeArrowheads="1"/>
        </xdr:cNvSpPr>
      </xdr:nvSpPr>
      <xdr:spPr bwMode="auto">
        <a:xfrm>
          <a:off x="1043940" y="331470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167</xdr:row>
      <xdr:rowOff>0</xdr:rowOff>
    </xdr:from>
    <xdr:to>
      <xdr:col>17</xdr:col>
      <xdr:colOff>304800</xdr:colOff>
      <xdr:row>168</xdr:row>
      <xdr:rowOff>121920</xdr:rowOff>
    </xdr:to>
    <xdr:sp macro="" textlink="">
      <xdr:nvSpPr>
        <xdr:cNvPr id="230" name="AutoShape 4770" descr="UND">
          <a:extLst>
            <a:ext uri="{FF2B5EF4-FFF2-40B4-BE49-F238E27FC236}">
              <a16:creationId xmlns:a16="http://schemas.microsoft.com/office/drawing/2014/main" id="{00000000-0008-0000-0700-0000E6000000}"/>
            </a:ext>
          </a:extLst>
        </xdr:cNvPr>
        <xdr:cNvSpPr>
          <a:spLocks noChangeAspect="1" noChangeArrowheads="1"/>
        </xdr:cNvSpPr>
      </xdr:nvSpPr>
      <xdr:spPr bwMode="auto">
        <a:xfrm>
          <a:off x="1043940" y="331470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128</xdr:row>
      <xdr:rowOff>0</xdr:rowOff>
    </xdr:from>
    <xdr:to>
      <xdr:col>17</xdr:col>
      <xdr:colOff>304800</xdr:colOff>
      <xdr:row>129</xdr:row>
      <xdr:rowOff>129540</xdr:rowOff>
    </xdr:to>
    <xdr:sp macro="" textlink="">
      <xdr:nvSpPr>
        <xdr:cNvPr id="231" name="AutoShape 4838" descr="UND">
          <a:extLst>
            <a:ext uri="{FF2B5EF4-FFF2-40B4-BE49-F238E27FC236}">
              <a16:creationId xmlns:a16="http://schemas.microsoft.com/office/drawing/2014/main" id="{00000000-0008-0000-0700-0000E7000000}"/>
            </a:ext>
          </a:extLst>
        </xdr:cNvPr>
        <xdr:cNvSpPr>
          <a:spLocks noChangeAspect="1" noChangeArrowheads="1"/>
        </xdr:cNvSpPr>
      </xdr:nvSpPr>
      <xdr:spPr bwMode="auto">
        <a:xfrm>
          <a:off x="1043940" y="524256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161</xdr:row>
      <xdr:rowOff>0</xdr:rowOff>
    </xdr:from>
    <xdr:to>
      <xdr:col>17</xdr:col>
      <xdr:colOff>304800</xdr:colOff>
      <xdr:row>162</xdr:row>
      <xdr:rowOff>129540</xdr:rowOff>
    </xdr:to>
    <xdr:sp macro="" textlink="">
      <xdr:nvSpPr>
        <xdr:cNvPr id="232" name="AutoShape 4906" descr="UND">
          <a:extLst>
            <a:ext uri="{FF2B5EF4-FFF2-40B4-BE49-F238E27FC236}">
              <a16:creationId xmlns:a16="http://schemas.microsoft.com/office/drawing/2014/main" id="{00000000-0008-0000-0700-0000E8000000}"/>
            </a:ext>
          </a:extLst>
        </xdr:cNvPr>
        <xdr:cNvSpPr>
          <a:spLocks noChangeAspect="1" noChangeArrowheads="1"/>
        </xdr:cNvSpPr>
      </xdr:nvSpPr>
      <xdr:spPr bwMode="auto">
        <a:xfrm>
          <a:off x="1043940" y="506730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161</xdr:row>
      <xdr:rowOff>0</xdr:rowOff>
    </xdr:from>
    <xdr:to>
      <xdr:col>17</xdr:col>
      <xdr:colOff>304800</xdr:colOff>
      <xdr:row>162</xdr:row>
      <xdr:rowOff>129540</xdr:rowOff>
    </xdr:to>
    <xdr:sp macro="" textlink="">
      <xdr:nvSpPr>
        <xdr:cNvPr id="233" name="AutoShape 4908" descr="UND">
          <a:extLst>
            <a:ext uri="{FF2B5EF4-FFF2-40B4-BE49-F238E27FC236}">
              <a16:creationId xmlns:a16="http://schemas.microsoft.com/office/drawing/2014/main" id="{00000000-0008-0000-0700-0000E9000000}"/>
            </a:ext>
          </a:extLst>
        </xdr:cNvPr>
        <xdr:cNvSpPr>
          <a:spLocks noChangeAspect="1" noChangeArrowheads="1"/>
        </xdr:cNvSpPr>
      </xdr:nvSpPr>
      <xdr:spPr bwMode="auto">
        <a:xfrm>
          <a:off x="1043940" y="506730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161</xdr:row>
      <xdr:rowOff>0</xdr:rowOff>
    </xdr:from>
    <xdr:to>
      <xdr:col>17</xdr:col>
      <xdr:colOff>304800</xdr:colOff>
      <xdr:row>162</xdr:row>
      <xdr:rowOff>129540</xdr:rowOff>
    </xdr:to>
    <xdr:sp macro="" textlink="">
      <xdr:nvSpPr>
        <xdr:cNvPr id="234" name="AutoShape 4912" descr="UND">
          <a:extLst>
            <a:ext uri="{FF2B5EF4-FFF2-40B4-BE49-F238E27FC236}">
              <a16:creationId xmlns:a16="http://schemas.microsoft.com/office/drawing/2014/main" id="{00000000-0008-0000-0700-0000EA000000}"/>
            </a:ext>
          </a:extLst>
        </xdr:cNvPr>
        <xdr:cNvSpPr>
          <a:spLocks noChangeAspect="1" noChangeArrowheads="1"/>
        </xdr:cNvSpPr>
      </xdr:nvSpPr>
      <xdr:spPr bwMode="auto">
        <a:xfrm>
          <a:off x="1043940" y="506730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149</xdr:row>
      <xdr:rowOff>0</xdr:rowOff>
    </xdr:from>
    <xdr:to>
      <xdr:col>17</xdr:col>
      <xdr:colOff>304800</xdr:colOff>
      <xdr:row>150</xdr:row>
      <xdr:rowOff>129540</xdr:rowOff>
    </xdr:to>
    <xdr:sp macro="" textlink="">
      <xdr:nvSpPr>
        <xdr:cNvPr id="235" name="AutoShape 4920" descr="UND">
          <a:extLst>
            <a:ext uri="{FF2B5EF4-FFF2-40B4-BE49-F238E27FC236}">
              <a16:creationId xmlns:a16="http://schemas.microsoft.com/office/drawing/2014/main" id="{00000000-0008-0000-0700-0000EB000000}"/>
            </a:ext>
          </a:extLst>
        </xdr:cNvPr>
        <xdr:cNvSpPr>
          <a:spLocks noChangeAspect="1" noChangeArrowheads="1"/>
        </xdr:cNvSpPr>
      </xdr:nvSpPr>
      <xdr:spPr bwMode="auto">
        <a:xfrm>
          <a:off x="1043940" y="471678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179</xdr:row>
      <xdr:rowOff>0</xdr:rowOff>
    </xdr:from>
    <xdr:to>
      <xdr:col>17</xdr:col>
      <xdr:colOff>304800</xdr:colOff>
      <xdr:row>180</xdr:row>
      <xdr:rowOff>129540</xdr:rowOff>
    </xdr:to>
    <xdr:sp macro="" textlink="">
      <xdr:nvSpPr>
        <xdr:cNvPr id="236" name="AutoShape 4948" descr="UND">
          <a:extLst>
            <a:ext uri="{FF2B5EF4-FFF2-40B4-BE49-F238E27FC236}">
              <a16:creationId xmlns:a16="http://schemas.microsoft.com/office/drawing/2014/main" id="{00000000-0008-0000-0700-0000EC000000}"/>
            </a:ext>
          </a:extLst>
        </xdr:cNvPr>
        <xdr:cNvSpPr>
          <a:spLocks noChangeAspect="1" noChangeArrowheads="1"/>
        </xdr:cNvSpPr>
      </xdr:nvSpPr>
      <xdr:spPr bwMode="auto">
        <a:xfrm>
          <a:off x="1043940" y="226314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108</xdr:row>
      <xdr:rowOff>0</xdr:rowOff>
    </xdr:from>
    <xdr:to>
      <xdr:col>17</xdr:col>
      <xdr:colOff>304800</xdr:colOff>
      <xdr:row>109</xdr:row>
      <xdr:rowOff>121920</xdr:rowOff>
    </xdr:to>
    <xdr:sp macro="" textlink="">
      <xdr:nvSpPr>
        <xdr:cNvPr id="237" name="AutoShape 4954" descr="UND">
          <a:extLst>
            <a:ext uri="{FF2B5EF4-FFF2-40B4-BE49-F238E27FC236}">
              <a16:creationId xmlns:a16="http://schemas.microsoft.com/office/drawing/2014/main" id="{00000000-0008-0000-0700-0000ED000000}"/>
            </a:ext>
          </a:extLst>
        </xdr:cNvPr>
        <xdr:cNvSpPr>
          <a:spLocks noChangeAspect="1" noChangeArrowheads="1"/>
        </xdr:cNvSpPr>
      </xdr:nvSpPr>
      <xdr:spPr bwMode="auto">
        <a:xfrm>
          <a:off x="1043940" y="489204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108</xdr:row>
      <xdr:rowOff>0</xdr:rowOff>
    </xdr:from>
    <xdr:to>
      <xdr:col>17</xdr:col>
      <xdr:colOff>304800</xdr:colOff>
      <xdr:row>109</xdr:row>
      <xdr:rowOff>121920</xdr:rowOff>
    </xdr:to>
    <xdr:sp macro="" textlink="">
      <xdr:nvSpPr>
        <xdr:cNvPr id="238" name="AutoShape 4956" descr="UND">
          <a:extLst>
            <a:ext uri="{FF2B5EF4-FFF2-40B4-BE49-F238E27FC236}">
              <a16:creationId xmlns:a16="http://schemas.microsoft.com/office/drawing/2014/main" id="{00000000-0008-0000-0700-0000EE000000}"/>
            </a:ext>
          </a:extLst>
        </xdr:cNvPr>
        <xdr:cNvSpPr>
          <a:spLocks noChangeAspect="1" noChangeArrowheads="1"/>
        </xdr:cNvSpPr>
      </xdr:nvSpPr>
      <xdr:spPr bwMode="auto">
        <a:xfrm>
          <a:off x="1043940" y="489204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108</xdr:row>
      <xdr:rowOff>0</xdr:rowOff>
    </xdr:from>
    <xdr:to>
      <xdr:col>17</xdr:col>
      <xdr:colOff>304800</xdr:colOff>
      <xdr:row>109</xdr:row>
      <xdr:rowOff>121920</xdr:rowOff>
    </xdr:to>
    <xdr:sp macro="" textlink="">
      <xdr:nvSpPr>
        <xdr:cNvPr id="239" name="AutoShape 4958" descr="UND">
          <a:extLst>
            <a:ext uri="{FF2B5EF4-FFF2-40B4-BE49-F238E27FC236}">
              <a16:creationId xmlns:a16="http://schemas.microsoft.com/office/drawing/2014/main" id="{00000000-0008-0000-0700-0000EF000000}"/>
            </a:ext>
          </a:extLst>
        </xdr:cNvPr>
        <xdr:cNvSpPr>
          <a:spLocks noChangeAspect="1" noChangeArrowheads="1"/>
        </xdr:cNvSpPr>
      </xdr:nvSpPr>
      <xdr:spPr bwMode="auto">
        <a:xfrm>
          <a:off x="1043940" y="489204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151</xdr:row>
      <xdr:rowOff>0</xdr:rowOff>
    </xdr:from>
    <xdr:to>
      <xdr:col>17</xdr:col>
      <xdr:colOff>304800</xdr:colOff>
      <xdr:row>152</xdr:row>
      <xdr:rowOff>121920</xdr:rowOff>
    </xdr:to>
    <xdr:sp macro="" textlink="">
      <xdr:nvSpPr>
        <xdr:cNvPr id="240" name="AutoShape 1455" descr="UND">
          <a:extLst>
            <a:ext uri="{FF2B5EF4-FFF2-40B4-BE49-F238E27FC236}">
              <a16:creationId xmlns:a16="http://schemas.microsoft.com/office/drawing/2014/main" id="{00000000-0008-0000-0700-0000F0000000}"/>
            </a:ext>
          </a:extLst>
        </xdr:cNvPr>
        <xdr:cNvSpPr>
          <a:spLocks noChangeAspect="1" noChangeArrowheads="1"/>
        </xdr:cNvSpPr>
      </xdr:nvSpPr>
      <xdr:spPr bwMode="auto">
        <a:xfrm>
          <a:off x="1043940" y="611886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119</xdr:row>
      <xdr:rowOff>0</xdr:rowOff>
    </xdr:from>
    <xdr:to>
      <xdr:col>17</xdr:col>
      <xdr:colOff>304800</xdr:colOff>
      <xdr:row>120</xdr:row>
      <xdr:rowOff>121920</xdr:rowOff>
    </xdr:to>
    <xdr:sp macro="" textlink="">
      <xdr:nvSpPr>
        <xdr:cNvPr id="241" name="AutoShape 4561" descr="UND">
          <a:extLst>
            <a:ext uri="{FF2B5EF4-FFF2-40B4-BE49-F238E27FC236}">
              <a16:creationId xmlns:a16="http://schemas.microsoft.com/office/drawing/2014/main" id="{00000000-0008-0000-0700-0000F1000000}"/>
            </a:ext>
          </a:extLst>
        </xdr:cNvPr>
        <xdr:cNvSpPr>
          <a:spLocks noChangeAspect="1" noChangeArrowheads="1"/>
        </xdr:cNvSpPr>
      </xdr:nvSpPr>
      <xdr:spPr bwMode="auto">
        <a:xfrm>
          <a:off x="1043940" y="1155192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167</xdr:row>
      <xdr:rowOff>0</xdr:rowOff>
    </xdr:from>
    <xdr:to>
      <xdr:col>17</xdr:col>
      <xdr:colOff>304800</xdr:colOff>
      <xdr:row>168</xdr:row>
      <xdr:rowOff>121920</xdr:rowOff>
    </xdr:to>
    <xdr:sp macro="" textlink="">
      <xdr:nvSpPr>
        <xdr:cNvPr id="242" name="AutoShape 4760" descr="UND">
          <a:extLst>
            <a:ext uri="{FF2B5EF4-FFF2-40B4-BE49-F238E27FC236}">
              <a16:creationId xmlns:a16="http://schemas.microsoft.com/office/drawing/2014/main" id="{00000000-0008-0000-0700-0000F2000000}"/>
            </a:ext>
          </a:extLst>
        </xdr:cNvPr>
        <xdr:cNvSpPr>
          <a:spLocks noChangeAspect="1" noChangeArrowheads="1"/>
        </xdr:cNvSpPr>
      </xdr:nvSpPr>
      <xdr:spPr bwMode="auto">
        <a:xfrm>
          <a:off x="1043940" y="331470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167</xdr:row>
      <xdr:rowOff>0</xdr:rowOff>
    </xdr:from>
    <xdr:to>
      <xdr:col>17</xdr:col>
      <xdr:colOff>304800</xdr:colOff>
      <xdr:row>168</xdr:row>
      <xdr:rowOff>121920</xdr:rowOff>
    </xdr:to>
    <xdr:sp macro="" textlink="">
      <xdr:nvSpPr>
        <xdr:cNvPr id="243" name="AutoShape 4762" descr="UND">
          <a:extLst>
            <a:ext uri="{FF2B5EF4-FFF2-40B4-BE49-F238E27FC236}">
              <a16:creationId xmlns:a16="http://schemas.microsoft.com/office/drawing/2014/main" id="{00000000-0008-0000-0700-0000F3000000}"/>
            </a:ext>
          </a:extLst>
        </xdr:cNvPr>
        <xdr:cNvSpPr>
          <a:spLocks noChangeAspect="1" noChangeArrowheads="1"/>
        </xdr:cNvSpPr>
      </xdr:nvSpPr>
      <xdr:spPr bwMode="auto">
        <a:xfrm>
          <a:off x="1043940" y="331470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167</xdr:row>
      <xdr:rowOff>0</xdr:rowOff>
    </xdr:from>
    <xdr:to>
      <xdr:col>17</xdr:col>
      <xdr:colOff>304800</xdr:colOff>
      <xdr:row>168</xdr:row>
      <xdr:rowOff>121920</xdr:rowOff>
    </xdr:to>
    <xdr:sp macro="" textlink="">
      <xdr:nvSpPr>
        <xdr:cNvPr id="244" name="AutoShape 4770" descr="UND">
          <a:extLst>
            <a:ext uri="{FF2B5EF4-FFF2-40B4-BE49-F238E27FC236}">
              <a16:creationId xmlns:a16="http://schemas.microsoft.com/office/drawing/2014/main" id="{00000000-0008-0000-0700-0000F4000000}"/>
            </a:ext>
          </a:extLst>
        </xdr:cNvPr>
        <xdr:cNvSpPr>
          <a:spLocks noChangeAspect="1" noChangeArrowheads="1"/>
        </xdr:cNvSpPr>
      </xdr:nvSpPr>
      <xdr:spPr bwMode="auto">
        <a:xfrm>
          <a:off x="1043940" y="331470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128</xdr:row>
      <xdr:rowOff>0</xdr:rowOff>
    </xdr:from>
    <xdr:to>
      <xdr:col>17</xdr:col>
      <xdr:colOff>304800</xdr:colOff>
      <xdr:row>129</xdr:row>
      <xdr:rowOff>129540</xdr:rowOff>
    </xdr:to>
    <xdr:sp macro="" textlink="">
      <xdr:nvSpPr>
        <xdr:cNvPr id="245" name="AutoShape 4838" descr="UND">
          <a:extLst>
            <a:ext uri="{FF2B5EF4-FFF2-40B4-BE49-F238E27FC236}">
              <a16:creationId xmlns:a16="http://schemas.microsoft.com/office/drawing/2014/main" id="{00000000-0008-0000-0700-0000F5000000}"/>
            </a:ext>
          </a:extLst>
        </xdr:cNvPr>
        <xdr:cNvSpPr>
          <a:spLocks noChangeAspect="1" noChangeArrowheads="1"/>
        </xdr:cNvSpPr>
      </xdr:nvSpPr>
      <xdr:spPr bwMode="auto">
        <a:xfrm>
          <a:off x="1043940" y="524256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161</xdr:row>
      <xdr:rowOff>0</xdr:rowOff>
    </xdr:from>
    <xdr:to>
      <xdr:col>17</xdr:col>
      <xdr:colOff>304800</xdr:colOff>
      <xdr:row>162</xdr:row>
      <xdr:rowOff>129540</xdr:rowOff>
    </xdr:to>
    <xdr:sp macro="" textlink="">
      <xdr:nvSpPr>
        <xdr:cNvPr id="246" name="AutoShape 4906" descr="UND">
          <a:extLst>
            <a:ext uri="{FF2B5EF4-FFF2-40B4-BE49-F238E27FC236}">
              <a16:creationId xmlns:a16="http://schemas.microsoft.com/office/drawing/2014/main" id="{00000000-0008-0000-0700-0000F6000000}"/>
            </a:ext>
          </a:extLst>
        </xdr:cNvPr>
        <xdr:cNvSpPr>
          <a:spLocks noChangeAspect="1" noChangeArrowheads="1"/>
        </xdr:cNvSpPr>
      </xdr:nvSpPr>
      <xdr:spPr bwMode="auto">
        <a:xfrm>
          <a:off x="1043940" y="506730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161</xdr:row>
      <xdr:rowOff>0</xdr:rowOff>
    </xdr:from>
    <xdr:to>
      <xdr:col>17</xdr:col>
      <xdr:colOff>304800</xdr:colOff>
      <xdr:row>162</xdr:row>
      <xdr:rowOff>129540</xdr:rowOff>
    </xdr:to>
    <xdr:sp macro="" textlink="">
      <xdr:nvSpPr>
        <xdr:cNvPr id="247" name="AutoShape 4908" descr="UND">
          <a:extLst>
            <a:ext uri="{FF2B5EF4-FFF2-40B4-BE49-F238E27FC236}">
              <a16:creationId xmlns:a16="http://schemas.microsoft.com/office/drawing/2014/main" id="{00000000-0008-0000-0700-0000F7000000}"/>
            </a:ext>
          </a:extLst>
        </xdr:cNvPr>
        <xdr:cNvSpPr>
          <a:spLocks noChangeAspect="1" noChangeArrowheads="1"/>
        </xdr:cNvSpPr>
      </xdr:nvSpPr>
      <xdr:spPr bwMode="auto">
        <a:xfrm>
          <a:off x="1043940" y="506730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161</xdr:row>
      <xdr:rowOff>0</xdr:rowOff>
    </xdr:from>
    <xdr:to>
      <xdr:col>17</xdr:col>
      <xdr:colOff>304800</xdr:colOff>
      <xdr:row>162</xdr:row>
      <xdr:rowOff>129540</xdr:rowOff>
    </xdr:to>
    <xdr:sp macro="" textlink="">
      <xdr:nvSpPr>
        <xdr:cNvPr id="248" name="AutoShape 4912" descr="UND">
          <a:extLst>
            <a:ext uri="{FF2B5EF4-FFF2-40B4-BE49-F238E27FC236}">
              <a16:creationId xmlns:a16="http://schemas.microsoft.com/office/drawing/2014/main" id="{00000000-0008-0000-0700-0000F8000000}"/>
            </a:ext>
          </a:extLst>
        </xdr:cNvPr>
        <xdr:cNvSpPr>
          <a:spLocks noChangeAspect="1" noChangeArrowheads="1"/>
        </xdr:cNvSpPr>
      </xdr:nvSpPr>
      <xdr:spPr bwMode="auto">
        <a:xfrm>
          <a:off x="1043940" y="506730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149</xdr:row>
      <xdr:rowOff>0</xdr:rowOff>
    </xdr:from>
    <xdr:to>
      <xdr:col>17</xdr:col>
      <xdr:colOff>304800</xdr:colOff>
      <xdr:row>150</xdr:row>
      <xdr:rowOff>129540</xdr:rowOff>
    </xdr:to>
    <xdr:sp macro="" textlink="">
      <xdr:nvSpPr>
        <xdr:cNvPr id="249" name="AutoShape 4920" descr="UND">
          <a:extLst>
            <a:ext uri="{FF2B5EF4-FFF2-40B4-BE49-F238E27FC236}">
              <a16:creationId xmlns:a16="http://schemas.microsoft.com/office/drawing/2014/main" id="{00000000-0008-0000-0700-0000F9000000}"/>
            </a:ext>
          </a:extLst>
        </xdr:cNvPr>
        <xdr:cNvSpPr>
          <a:spLocks noChangeAspect="1" noChangeArrowheads="1"/>
        </xdr:cNvSpPr>
      </xdr:nvSpPr>
      <xdr:spPr bwMode="auto">
        <a:xfrm>
          <a:off x="1043940" y="471678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179</xdr:row>
      <xdr:rowOff>0</xdr:rowOff>
    </xdr:from>
    <xdr:to>
      <xdr:col>17</xdr:col>
      <xdr:colOff>304800</xdr:colOff>
      <xdr:row>180</xdr:row>
      <xdr:rowOff>129540</xdr:rowOff>
    </xdr:to>
    <xdr:sp macro="" textlink="">
      <xdr:nvSpPr>
        <xdr:cNvPr id="250" name="AutoShape 4948" descr="UND">
          <a:extLst>
            <a:ext uri="{FF2B5EF4-FFF2-40B4-BE49-F238E27FC236}">
              <a16:creationId xmlns:a16="http://schemas.microsoft.com/office/drawing/2014/main" id="{00000000-0008-0000-0700-0000FA000000}"/>
            </a:ext>
          </a:extLst>
        </xdr:cNvPr>
        <xdr:cNvSpPr>
          <a:spLocks noChangeAspect="1" noChangeArrowheads="1"/>
        </xdr:cNvSpPr>
      </xdr:nvSpPr>
      <xdr:spPr bwMode="auto">
        <a:xfrm>
          <a:off x="1043940" y="226314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108</xdr:row>
      <xdr:rowOff>0</xdr:rowOff>
    </xdr:from>
    <xdr:to>
      <xdr:col>17</xdr:col>
      <xdr:colOff>304800</xdr:colOff>
      <xdr:row>109</xdr:row>
      <xdr:rowOff>121920</xdr:rowOff>
    </xdr:to>
    <xdr:sp macro="" textlink="">
      <xdr:nvSpPr>
        <xdr:cNvPr id="251" name="AutoShape 4954" descr="UND">
          <a:extLst>
            <a:ext uri="{FF2B5EF4-FFF2-40B4-BE49-F238E27FC236}">
              <a16:creationId xmlns:a16="http://schemas.microsoft.com/office/drawing/2014/main" id="{00000000-0008-0000-0700-0000FB000000}"/>
            </a:ext>
          </a:extLst>
        </xdr:cNvPr>
        <xdr:cNvSpPr>
          <a:spLocks noChangeAspect="1" noChangeArrowheads="1"/>
        </xdr:cNvSpPr>
      </xdr:nvSpPr>
      <xdr:spPr bwMode="auto">
        <a:xfrm>
          <a:off x="1043940" y="489204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108</xdr:row>
      <xdr:rowOff>0</xdr:rowOff>
    </xdr:from>
    <xdr:to>
      <xdr:col>17</xdr:col>
      <xdr:colOff>304800</xdr:colOff>
      <xdr:row>109</xdr:row>
      <xdr:rowOff>121920</xdr:rowOff>
    </xdr:to>
    <xdr:sp macro="" textlink="">
      <xdr:nvSpPr>
        <xdr:cNvPr id="252" name="AutoShape 4956" descr="UND">
          <a:extLst>
            <a:ext uri="{FF2B5EF4-FFF2-40B4-BE49-F238E27FC236}">
              <a16:creationId xmlns:a16="http://schemas.microsoft.com/office/drawing/2014/main" id="{00000000-0008-0000-0700-0000FC000000}"/>
            </a:ext>
          </a:extLst>
        </xdr:cNvPr>
        <xdr:cNvSpPr>
          <a:spLocks noChangeAspect="1" noChangeArrowheads="1"/>
        </xdr:cNvSpPr>
      </xdr:nvSpPr>
      <xdr:spPr bwMode="auto">
        <a:xfrm>
          <a:off x="1043940" y="489204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108</xdr:row>
      <xdr:rowOff>0</xdr:rowOff>
    </xdr:from>
    <xdr:to>
      <xdr:col>17</xdr:col>
      <xdr:colOff>304800</xdr:colOff>
      <xdr:row>109</xdr:row>
      <xdr:rowOff>121920</xdr:rowOff>
    </xdr:to>
    <xdr:sp macro="" textlink="">
      <xdr:nvSpPr>
        <xdr:cNvPr id="253" name="AutoShape 4958" descr="UND">
          <a:extLst>
            <a:ext uri="{FF2B5EF4-FFF2-40B4-BE49-F238E27FC236}">
              <a16:creationId xmlns:a16="http://schemas.microsoft.com/office/drawing/2014/main" id="{00000000-0008-0000-0700-0000FD000000}"/>
            </a:ext>
          </a:extLst>
        </xdr:cNvPr>
        <xdr:cNvSpPr>
          <a:spLocks noChangeAspect="1" noChangeArrowheads="1"/>
        </xdr:cNvSpPr>
      </xdr:nvSpPr>
      <xdr:spPr bwMode="auto">
        <a:xfrm>
          <a:off x="1043940" y="4892040"/>
          <a:ext cx="304800" cy="2895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100</xdr:row>
      <xdr:rowOff>0</xdr:rowOff>
    </xdr:from>
    <xdr:to>
      <xdr:col>17</xdr:col>
      <xdr:colOff>304800</xdr:colOff>
      <xdr:row>101</xdr:row>
      <xdr:rowOff>114300</xdr:rowOff>
    </xdr:to>
    <xdr:sp macro="" textlink="">
      <xdr:nvSpPr>
        <xdr:cNvPr id="254" name="AutoShape 1455" descr="UND">
          <a:extLst>
            <a:ext uri="{FF2B5EF4-FFF2-40B4-BE49-F238E27FC236}">
              <a16:creationId xmlns:a16="http://schemas.microsoft.com/office/drawing/2014/main" id="{E1AC6239-639E-4F35-BD9A-F28214AAD39B}"/>
            </a:ext>
          </a:extLst>
        </xdr:cNvPr>
        <xdr:cNvSpPr>
          <a:spLocks noChangeAspect="1" noChangeArrowheads="1"/>
        </xdr:cNvSpPr>
      </xdr:nvSpPr>
      <xdr:spPr bwMode="auto">
        <a:xfrm>
          <a:off x="1028700" y="60102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136</xdr:row>
      <xdr:rowOff>0</xdr:rowOff>
    </xdr:from>
    <xdr:to>
      <xdr:col>17</xdr:col>
      <xdr:colOff>304800</xdr:colOff>
      <xdr:row>137</xdr:row>
      <xdr:rowOff>114300</xdr:rowOff>
    </xdr:to>
    <xdr:sp macro="" textlink="">
      <xdr:nvSpPr>
        <xdr:cNvPr id="255" name="AutoShape 4561" descr="UND">
          <a:extLst>
            <a:ext uri="{FF2B5EF4-FFF2-40B4-BE49-F238E27FC236}">
              <a16:creationId xmlns:a16="http://schemas.microsoft.com/office/drawing/2014/main" id="{6FD40708-77D8-4E20-A1C9-0F4EC2485F4C}"/>
            </a:ext>
          </a:extLst>
        </xdr:cNvPr>
        <xdr:cNvSpPr>
          <a:spLocks noChangeAspect="1" noChangeArrowheads="1"/>
        </xdr:cNvSpPr>
      </xdr:nvSpPr>
      <xdr:spPr bwMode="auto">
        <a:xfrm>
          <a:off x="1028700" y="102203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79</xdr:row>
      <xdr:rowOff>0</xdr:rowOff>
    </xdr:from>
    <xdr:to>
      <xdr:col>17</xdr:col>
      <xdr:colOff>304800</xdr:colOff>
      <xdr:row>80</xdr:row>
      <xdr:rowOff>114300</xdr:rowOff>
    </xdr:to>
    <xdr:sp macro="" textlink="">
      <xdr:nvSpPr>
        <xdr:cNvPr id="256" name="AutoShape 4760" descr="UND">
          <a:extLst>
            <a:ext uri="{FF2B5EF4-FFF2-40B4-BE49-F238E27FC236}">
              <a16:creationId xmlns:a16="http://schemas.microsoft.com/office/drawing/2014/main" id="{65799125-3246-460F-9E73-E6B2F4A0E4D6}"/>
            </a:ext>
          </a:extLst>
        </xdr:cNvPr>
        <xdr:cNvSpPr>
          <a:spLocks noChangeAspect="1" noChangeArrowheads="1"/>
        </xdr:cNvSpPr>
      </xdr:nvSpPr>
      <xdr:spPr bwMode="auto">
        <a:xfrm>
          <a:off x="1028700" y="30956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79</xdr:row>
      <xdr:rowOff>0</xdr:rowOff>
    </xdr:from>
    <xdr:to>
      <xdr:col>17</xdr:col>
      <xdr:colOff>304800</xdr:colOff>
      <xdr:row>80</xdr:row>
      <xdr:rowOff>114300</xdr:rowOff>
    </xdr:to>
    <xdr:sp macro="" textlink="">
      <xdr:nvSpPr>
        <xdr:cNvPr id="257" name="AutoShape 4762" descr="UND">
          <a:extLst>
            <a:ext uri="{FF2B5EF4-FFF2-40B4-BE49-F238E27FC236}">
              <a16:creationId xmlns:a16="http://schemas.microsoft.com/office/drawing/2014/main" id="{32C39763-2FC7-491C-BFDA-F01D6403B7FC}"/>
            </a:ext>
          </a:extLst>
        </xdr:cNvPr>
        <xdr:cNvSpPr>
          <a:spLocks noChangeAspect="1" noChangeArrowheads="1"/>
        </xdr:cNvSpPr>
      </xdr:nvSpPr>
      <xdr:spPr bwMode="auto">
        <a:xfrm>
          <a:off x="1028700" y="30956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79</xdr:row>
      <xdr:rowOff>0</xdr:rowOff>
    </xdr:from>
    <xdr:to>
      <xdr:col>17</xdr:col>
      <xdr:colOff>304800</xdr:colOff>
      <xdr:row>80</xdr:row>
      <xdr:rowOff>114300</xdr:rowOff>
    </xdr:to>
    <xdr:sp macro="" textlink="">
      <xdr:nvSpPr>
        <xdr:cNvPr id="258" name="AutoShape 4770" descr="UND">
          <a:extLst>
            <a:ext uri="{FF2B5EF4-FFF2-40B4-BE49-F238E27FC236}">
              <a16:creationId xmlns:a16="http://schemas.microsoft.com/office/drawing/2014/main" id="{5216DC4F-20F9-4553-A06A-7DA8277A2021}"/>
            </a:ext>
          </a:extLst>
        </xdr:cNvPr>
        <xdr:cNvSpPr>
          <a:spLocks noChangeAspect="1" noChangeArrowheads="1"/>
        </xdr:cNvSpPr>
      </xdr:nvSpPr>
      <xdr:spPr bwMode="auto">
        <a:xfrm>
          <a:off x="1028700" y="30956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98</xdr:row>
      <xdr:rowOff>0</xdr:rowOff>
    </xdr:from>
    <xdr:to>
      <xdr:col>17</xdr:col>
      <xdr:colOff>304800</xdr:colOff>
      <xdr:row>99</xdr:row>
      <xdr:rowOff>114300</xdr:rowOff>
    </xdr:to>
    <xdr:sp macro="" textlink="">
      <xdr:nvSpPr>
        <xdr:cNvPr id="259" name="AutoShape 4838" descr="UND">
          <a:extLst>
            <a:ext uri="{FF2B5EF4-FFF2-40B4-BE49-F238E27FC236}">
              <a16:creationId xmlns:a16="http://schemas.microsoft.com/office/drawing/2014/main" id="{87B30DBA-E680-4EAA-BD56-52A3D53B3485}"/>
            </a:ext>
          </a:extLst>
        </xdr:cNvPr>
        <xdr:cNvSpPr>
          <a:spLocks noChangeAspect="1" noChangeArrowheads="1"/>
        </xdr:cNvSpPr>
      </xdr:nvSpPr>
      <xdr:spPr bwMode="auto">
        <a:xfrm>
          <a:off x="1028700" y="47148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97</xdr:row>
      <xdr:rowOff>0</xdr:rowOff>
    </xdr:from>
    <xdr:to>
      <xdr:col>17</xdr:col>
      <xdr:colOff>304800</xdr:colOff>
      <xdr:row>98</xdr:row>
      <xdr:rowOff>114300</xdr:rowOff>
    </xdr:to>
    <xdr:sp macro="" textlink="">
      <xdr:nvSpPr>
        <xdr:cNvPr id="260" name="AutoShape 4906" descr="UND">
          <a:extLst>
            <a:ext uri="{FF2B5EF4-FFF2-40B4-BE49-F238E27FC236}">
              <a16:creationId xmlns:a16="http://schemas.microsoft.com/office/drawing/2014/main" id="{E9EA2B64-9EF6-4372-9B3F-6CF41FBE9184}"/>
            </a:ext>
          </a:extLst>
        </xdr:cNvPr>
        <xdr:cNvSpPr>
          <a:spLocks noChangeAspect="1" noChangeArrowheads="1"/>
        </xdr:cNvSpPr>
      </xdr:nvSpPr>
      <xdr:spPr bwMode="auto">
        <a:xfrm>
          <a:off x="1028700" y="48768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97</xdr:row>
      <xdr:rowOff>0</xdr:rowOff>
    </xdr:from>
    <xdr:to>
      <xdr:col>17</xdr:col>
      <xdr:colOff>304800</xdr:colOff>
      <xdr:row>98</xdr:row>
      <xdr:rowOff>114300</xdr:rowOff>
    </xdr:to>
    <xdr:sp macro="" textlink="">
      <xdr:nvSpPr>
        <xdr:cNvPr id="261" name="AutoShape 4908" descr="UND">
          <a:extLst>
            <a:ext uri="{FF2B5EF4-FFF2-40B4-BE49-F238E27FC236}">
              <a16:creationId xmlns:a16="http://schemas.microsoft.com/office/drawing/2014/main" id="{6ED29065-1C1F-4DFB-87B6-B2880C83783E}"/>
            </a:ext>
          </a:extLst>
        </xdr:cNvPr>
        <xdr:cNvSpPr>
          <a:spLocks noChangeAspect="1" noChangeArrowheads="1"/>
        </xdr:cNvSpPr>
      </xdr:nvSpPr>
      <xdr:spPr bwMode="auto">
        <a:xfrm>
          <a:off x="1028700" y="48768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97</xdr:row>
      <xdr:rowOff>0</xdr:rowOff>
    </xdr:from>
    <xdr:to>
      <xdr:col>17</xdr:col>
      <xdr:colOff>304800</xdr:colOff>
      <xdr:row>98</xdr:row>
      <xdr:rowOff>114300</xdr:rowOff>
    </xdr:to>
    <xdr:sp macro="" textlink="">
      <xdr:nvSpPr>
        <xdr:cNvPr id="262" name="AutoShape 4912" descr="UND">
          <a:extLst>
            <a:ext uri="{FF2B5EF4-FFF2-40B4-BE49-F238E27FC236}">
              <a16:creationId xmlns:a16="http://schemas.microsoft.com/office/drawing/2014/main" id="{3848D3C8-FA2A-40B4-B245-8BC0FD69F357}"/>
            </a:ext>
          </a:extLst>
        </xdr:cNvPr>
        <xdr:cNvSpPr>
          <a:spLocks noChangeAspect="1" noChangeArrowheads="1"/>
        </xdr:cNvSpPr>
      </xdr:nvSpPr>
      <xdr:spPr bwMode="auto">
        <a:xfrm>
          <a:off x="1028700" y="48768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95</xdr:row>
      <xdr:rowOff>0</xdr:rowOff>
    </xdr:from>
    <xdr:to>
      <xdr:col>17</xdr:col>
      <xdr:colOff>304800</xdr:colOff>
      <xdr:row>96</xdr:row>
      <xdr:rowOff>114300</xdr:rowOff>
    </xdr:to>
    <xdr:sp macro="" textlink="">
      <xdr:nvSpPr>
        <xdr:cNvPr id="263" name="AutoShape 4920" descr="UND">
          <a:extLst>
            <a:ext uri="{FF2B5EF4-FFF2-40B4-BE49-F238E27FC236}">
              <a16:creationId xmlns:a16="http://schemas.microsoft.com/office/drawing/2014/main" id="{76B1239C-E51C-4E5D-9201-62E6155AEAAE}"/>
            </a:ext>
          </a:extLst>
        </xdr:cNvPr>
        <xdr:cNvSpPr>
          <a:spLocks noChangeAspect="1" noChangeArrowheads="1"/>
        </xdr:cNvSpPr>
      </xdr:nvSpPr>
      <xdr:spPr bwMode="auto">
        <a:xfrm>
          <a:off x="1028700" y="4552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78</xdr:row>
      <xdr:rowOff>0</xdr:rowOff>
    </xdr:from>
    <xdr:to>
      <xdr:col>17</xdr:col>
      <xdr:colOff>304800</xdr:colOff>
      <xdr:row>79</xdr:row>
      <xdr:rowOff>114300</xdr:rowOff>
    </xdr:to>
    <xdr:sp macro="" textlink="">
      <xdr:nvSpPr>
        <xdr:cNvPr id="264" name="AutoShape 4948" descr="UND">
          <a:extLst>
            <a:ext uri="{FF2B5EF4-FFF2-40B4-BE49-F238E27FC236}">
              <a16:creationId xmlns:a16="http://schemas.microsoft.com/office/drawing/2014/main" id="{CF89F18F-2E56-42CC-A3BF-9DF8C30E760C}"/>
            </a:ext>
          </a:extLst>
        </xdr:cNvPr>
        <xdr:cNvSpPr>
          <a:spLocks noChangeAspect="1" noChangeArrowheads="1"/>
        </xdr:cNvSpPr>
      </xdr:nvSpPr>
      <xdr:spPr bwMode="auto">
        <a:xfrm>
          <a:off x="1028700" y="2124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88</xdr:row>
      <xdr:rowOff>0</xdr:rowOff>
    </xdr:from>
    <xdr:to>
      <xdr:col>17</xdr:col>
      <xdr:colOff>304800</xdr:colOff>
      <xdr:row>89</xdr:row>
      <xdr:rowOff>114300</xdr:rowOff>
    </xdr:to>
    <xdr:sp macro="" textlink="">
      <xdr:nvSpPr>
        <xdr:cNvPr id="265" name="AutoShape 4954" descr="UND">
          <a:extLst>
            <a:ext uri="{FF2B5EF4-FFF2-40B4-BE49-F238E27FC236}">
              <a16:creationId xmlns:a16="http://schemas.microsoft.com/office/drawing/2014/main" id="{848A9A35-F18B-45AB-B35E-24734DBA924B}"/>
            </a:ext>
          </a:extLst>
        </xdr:cNvPr>
        <xdr:cNvSpPr>
          <a:spLocks noChangeAspect="1" noChangeArrowheads="1"/>
        </xdr:cNvSpPr>
      </xdr:nvSpPr>
      <xdr:spPr bwMode="auto">
        <a:xfrm>
          <a:off x="1028700" y="40671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88</xdr:row>
      <xdr:rowOff>0</xdr:rowOff>
    </xdr:from>
    <xdr:to>
      <xdr:col>17</xdr:col>
      <xdr:colOff>304800</xdr:colOff>
      <xdr:row>89</xdr:row>
      <xdr:rowOff>114300</xdr:rowOff>
    </xdr:to>
    <xdr:sp macro="" textlink="">
      <xdr:nvSpPr>
        <xdr:cNvPr id="266" name="AutoShape 4956" descr="UND">
          <a:extLst>
            <a:ext uri="{FF2B5EF4-FFF2-40B4-BE49-F238E27FC236}">
              <a16:creationId xmlns:a16="http://schemas.microsoft.com/office/drawing/2014/main" id="{2A0C254E-79E9-45DE-BA20-F3428EE8705C}"/>
            </a:ext>
          </a:extLst>
        </xdr:cNvPr>
        <xdr:cNvSpPr>
          <a:spLocks noChangeAspect="1" noChangeArrowheads="1"/>
        </xdr:cNvSpPr>
      </xdr:nvSpPr>
      <xdr:spPr bwMode="auto">
        <a:xfrm>
          <a:off x="1028700" y="40671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88</xdr:row>
      <xdr:rowOff>0</xdr:rowOff>
    </xdr:from>
    <xdr:to>
      <xdr:col>17</xdr:col>
      <xdr:colOff>304800</xdr:colOff>
      <xdr:row>89</xdr:row>
      <xdr:rowOff>114300</xdr:rowOff>
    </xdr:to>
    <xdr:sp macro="" textlink="">
      <xdr:nvSpPr>
        <xdr:cNvPr id="267" name="AutoShape 4958" descr="UND">
          <a:extLst>
            <a:ext uri="{FF2B5EF4-FFF2-40B4-BE49-F238E27FC236}">
              <a16:creationId xmlns:a16="http://schemas.microsoft.com/office/drawing/2014/main" id="{B9F9DC56-BBD8-455D-A401-88F500C99EEB}"/>
            </a:ext>
          </a:extLst>
        </xdr:cNvPr>
        <xdr:cNvSpPr>
          <a:spLocks noChangeAspect="1" noChangeArrowheads="1"/>
        </xdr:cNvSpPr>
      </xdr:nvSpPr>
      <xdr:spPr bwMode="auto">
        <a:xfrm>
          <a:off x="1028700" y="40671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100</xdr:row>
      <xdr:rowOff>0</xdr:rowOff>
    </xdr:from>
    <xdr:to>
      <xdr:col>17</xdr:col>
      <xdr:colOff>304800</xdr:colOff>
      <xdr:row>101</xdr:row>
      <xdr:rowOff>114300</xdr:rowOff>
    </xdr:to>
    <xdr:sp macro="" textlink="">
      <xdr:nvSpPr>
        <xdr:cNvPr id="268" name="AutoShape 1455" descr="UND">
          <a:extLst>
            <a:ext uri="{FF2B5EF4-FFF2-40B4-BE49-F238E27FC236}">
              <a16:creationId xmlns:a16="http://schemas.microsoft.com/office/drawing/2014/main" id="{0304D250-BCFF-4F0E-98CB-E9B16E396536}"/>
            </a:ext>
          </a:extLst>
        </xdr:cNvPr>
        <xdr:cNvSpPr>
          <a:spLocks noChangeAspect="1" noChangeArrowheads="1"/>
        </xdr:cNvSpPr>
      </xdr:nvSpPr>
      <xdr:spPr bwMode="auto">
        <a:xfrm>
          <a:off x="1028700" y="60102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136</xdr:row>
      <xdr:rowOff>0</xdr:rowOff>
    </xdr:from>
    <xdr:to>
      <xdr:col>17</xdr:col>
      <xdr:colOff>304800</xdr:colOff>
      <xdr:row>137</xdr:row>
      <xdr:rowOff>114300</xdr:rowOff>
    </xdr:to>
    <xdr:sp macro="" textlink="">
      <xdr:nvSpPr>
        <xdr:cNvPr id="269" name="AutoShape 4561" descr="UND">
          <a:extLst>
            <a:ext uri="{FF2B5EF4-FFF2-40B4-BE49-F238E27FC236}">
              <a16:creationId xmlns:a16="http://schemas.microsoft.com/office/drawing/2014/main" id="{33E5D0CB-9E1C-4EA6-842A-170B6CF9DA4C}"/>
            </a:ext>
          </a:extLst>
        </xdr:cNvPr>
        <xdr:cNvSpPr>
          <a:spLocks noChangeAspect="1" noChangeArrowheads="1"/>
        </xdr:cNvSpPr>
      </xdr:nvSpPr>
      <xdr:spPr bwMode="auto">
        <a:xfrm>
          <a:off x="1028700" y="102203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79</xdr:row>
      <xdr:rowOff>0</xdr:rowOff>
    </xdr:from>
    <xdr:to>
      <xdr:col>17</xdr:col>
      <xdr:colOff>304800</xdr:colOff>
      <xdr:row>80</xdr:row>
      <xdr:rowOff>114300</xdr:rowOff>
    </xdr:to>
    <xdr:sp macro="" textlink="">
      <xdr:nvSpPr>
        <xdr:cNvPr id="270" name="AutoShape 4760" descr="UND">
          <a:extLst>
            <a:ext uri="{FF2B5EF4-FFF2-40B4-BE49-F238E27FC236}">
              <a16:creationId xmlns:a16="http://schemas.microsoft.com/office/drawing/2014/main" id="{8A2D78EC-622E-4A2B-A6CB-AE84239CA4F3}"/>
            </a:ext>
          </a:extLst>
        </xdr:cNvPr>
        <xdr:cNvSpPr>
          <a:spLocks noChangeAspect="1" noChangeArrowheads="1"/>
        </xdr:cNvSpPr>
      </xdr:nvSpPr>
      <xdr:spPr bwMode="auto">
        <a:xfrm>
          <a:off x="1028700" y="30956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79</xdr:row>
      <xdr:rowOff>0</xdr:rowOff>
    </xdr:from>
    <xdr:to>
      <xdr:col>17</xdr:col>
      <xdr:colOff>304800</xdr:colOff>
      <xdr:row>80</xdr:row>
      <xdr:rowOff>114300</xdr:rowOff>
    </xdr:to>
    <xdr:sp macro="" textlink="">
      <xdr:nvSpPr>
        <xdr:cNvPr id="271" name="AutoShape 4762" descr="UND">
          <a:extLst>
            <a:ext uri="{FF2B5EF4-FFF2-40B4-BE49-F238E27FC236}">
              <a16:creationId xmlns:a16="http://schemas.microsoft.com/office/drawing/2014/main" id="{5358E20B-778C-48C0-8177-9672C046C198}"/>
            </a:ext>
          </a:extLst>
        </xdr:cNvPr>
        <xdr:cNvSpPr>
          <a:spLocks noChangeAspect="1" noChangeArrowheads="1"/>
        </xdr:cNvSpPr>
      </xdr:nvSpPr>
      <xdr:spPr bwMode="auto">
        <a:xfrm>
          <a:off x="1028700" y="30956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79</xdr:row>
      <xdr:rowOff>0</xdr:rowOff>
    </xdr:from>
    <xdr:to>
      <xdr:col>17</xdr:col>
      <xdr:colOff>304800</xdr:colOff>
      <xdr:row>80</xdr:row>
      <xdr:rowOff>114300</xdr:rowOff>
    </xdr:to>
    <xdr:sp macro="" textlink="">
      <xdr:nvSpPr>
        <xdr:cNvPr id="272" name="AutoShape 4770" descr="UND">
          <a:extLst>
            <a:ext uri="{FF2B5EF4-FFF2-40B4-BE49-F238E27FC236}">
              <a16:creationId xmlns:a16="http://schemas.microsoft.com/office/drawing/2014/main" id="{09D4B76A-7437-4624-A1B0-7A1356F6470D}"/>
            </a:ext>
          </a:extLst>
        </xdr:cNvPr>
        <xdr:cNvSpPr>
          <a:spLocks noChangeAspect="1" noChangeArrowheads="1"/>
        </xdr:cNvSpPr>
      </xdr:nvSpPr>
      <xdr:spPr bwMode="auto">
        <a:xfrm>
          <a:off x="1028700" y="30956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98</xdr:row>
      <xdr:rowOff>0</xdr:rowOff>
    </xdr:from>
    <xdr:to>
      <xdr:col>17</xdr:col>
      <xdr:colOff>304800</xdr:colOff>
      <xdr:row>99</xdr:row>
      <xdr:rowOff>114300</xdr:rowOff>
    </xdr:to>
    <xdr:sp macro="" textlink="">
      <xdr:nvSpPr>
        <xdr:cNvPr id="273" name="AutoShape 4838" descr="UND">
          <a:extLst>
            <a:ext uri="{FF2B5EF4-FFF2-40B4-BE49-F238E27FC236}">
              <a16:creationId xmlns:a16="http://schemas.microsoft.com/office/drawing/2014/main" id="{FE493997-62E8-41CB-BD9F-102B3B792CE8}"/>
            </a:ext>
          </a:extLst>
        </xdr:cNvPr>
        <xdr:cNvSpPr>
          <a:spLocks noChangeAspect="1" noChangeArrowheads="1"/>
        </xdr:cNvSpPr>
      </xdr:nvSpPr>
      <xdr:spPr bwMode="auto">
        <a:xfrm>
          <a:off x="1028700" y="47148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97</xdr:row>
      <xdr:rowOff>0</xdr:rowOff>
    </xdr:from>
    <xdr:to>
      <xdr:col>17</xdr:col>
      <xdr:colOff>304800</xdr:colOff>
      <xdr:row>98</xdr:row>
      <xdr:rowOff>114300</xdr:rowOff>
    </xdr:to>
    <xdr:sp macro="" textlink="">
      <xdr:nvSpPr>
        <xdr:cNvPr id="274" name="AutoShape 4906" descr="UND">
          <a:extLst>
            <a:ext uri="{FF2B5EF4-FFF2-40B4-BE49-F238E27FC236}">
              <a16:creationId xmlns:a16="http://schemas.microsoft.com/office/drawing/2014/main" id="{EBF94105-F8AB-4270-B69D-FF40F3027008}"/>
            </a:ext>
          </a:extLst>
        </xdr:cNvPr>
        <xdr:cNvSpPr>
          <a:spLocks noChangeAspect="1" noChangeArrowheads="1"/>
        </xdr:cNvSpPr>
      </xdr:nvSpPr>
      <xdr:spPr bwMode="auto">
        <a:xfrm>
          <a:off x="1028700" y="48768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97</xdr:row>
      <xdr:rowOff>0</xdr:rowOff>
    </xdr:from>
    <xdr:to>
      <xdr:col>17</xdr:col>
      <xdr:colOff>304800</xdr:colOff>
      <xdr:row>98</xdr:row>
      <xdr:rowOff>114300</xdr:rowOff>
    </xdr:to>
    <xdr:sp macro="" textlink="">
      <xdr:nvSpPr>
        <xdr:cNvPr id="275" name="AutoShape 4908" descr="UND">
          <a:extLst>
            <a:ext uri="{FF2B5EF4-FFF2-40B4-BE49-F238E27FC236}">
              <a16:creationId xmlns:a16="http://schemas.microsoft.com/office/drawing/2014/main" id="{3A172783-9BFA-4BA7-B82D-4F0A56B46180}"/>
            </a:ext>
          </a:extLst>
        </xdr:cNvPr>
        <xdr:cNvSpPr>
          <a:spLocks noChangeAspect="1" noChangeArrowheads="1"/>
        </xdr:cNvSpPr>
      </xdr:nvSpPr>
      <xdr:spPr bwMode="auto">
        <a:xfrm>
          <a:off x="1028700" y="48768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97</xdr:row>
      <xdr:rowOff>0</xdr:rowOff>
    </xdr:from>
    <xdr:to>
      <xdr:col>17</xdr:col>
      <xdr:colOff>304800</xdr:colOff>
      <xdr:row>98</xdr:row>
      <xdr:rowOff>114300</xdr:rowOff>
    </xdr:to>
    <xdr:sp macro="" textlink="">
      <xdr:nvSpPr>
        <xdr:cNvPr id="276" name="AutoShape 4912" descr="UND">
          <a:extLst>
            <a:ext uri="{FF2B5EF4-FFF2-40B4-BE49-F238E27FC236}">
              <a16:creationId xmlns:a16="http://schemas.microsoft.com/office/drawing/2014/main" id="{A2A6FD7F-0763-43E9-8890-887A7C900657}"/>
            </a:ext>
          </a:extLst>
        </xdr:cNvPr>
        <xdr:cNvSpPr>
          <a:spLocks noChangeAspect="1" noChangeArrowheads="1"/>
        </xdr:cNvSpPr>
      </xdr:nvSpPr>
      <xdr:spPr bwMode="auto">
        <a:xfrm>
          <a:off x="1028700" y="48768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95</xdr:row>
      <xdr:rowOff>0</xdr:rowOff>
    </xdr:from>
    <xdr:to>
      <xdr:col>17</xdr:col>
      <xdr:colOff>304800</xdr:colOff>
      <xdr:row>96</xdr:row>
      <xdr:rowOff>114300</xdr:rowOff>
    </xdr:to>
    <xdr:sp macro="" textlink="">
      <xdr:nvSpPr>
        <xdr:cNvPr id="277" name="AutoShape 4920" descr="UND">
          <a:extLst>
            <a:ext uri="{FF2B5EF4-FFF2-40B4-BE49-F238E27FC236}">
              <a16:creationId xmlns:a16="http://schemas.microsoft.com/office/drawing/2014/main" id="{78623A81-5EE5-4023-B0B1-DA67300DA6F5}"/>
            </a:ext>
          </a:extLst>
        </xdr:cNvPr>
        <xdr:cNvSpPr>
          <a:spLocks noChangeAspect="1" noChangeArrowheads="1"/>
        </xdr:cNvSpPr>
      </xdr:nvSpPr>
      <xdr:spPr bwMode="auto">
        <a:xfrm>
          <a:off x="1028700" y="4552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78</xdr:row>
      <xdr:rowOff>0</xdr:rowOff>
    </xdr:from>
    <xdr:to>
      <xdr:col>17</xdr:col>
      <xdr:colOff>304800</xdr:colOff>
      <xdr:row>79</xdr:row>
      <xdr:rowOff>114300</xdr:rowOff>
    </xdr:to>
    <xdr:sp macro="" textlink="">
      <xdr:nvSpPr>
        <xdr:cNvPr id="278" name="AutoShape 4948" descr="UND">
          <a:extLst>
            <a:ext uri="{FF2B5EF4-FFF2-40B4-BE49-F238E27FC236}">
              <a16:creationId xmlns:a16="http://schemas.microsoft.com/office/drawing/2014/main" id="{93730CA4-D22D-478E-9F0A-5B2E9E7B2BCE}"/>
            </a:ext>
          </a:extLst>
        </xdr:cNvPr>
        <xdr:cNvSpPr>
          <a:spLocks noChangeAspect="1" noChangeArrowheads="1"/>
        </xdr:cNvSpPr>
      </xdr:nvSpPr>
      <xdr:spPr bwMode="auto">
        <a:xfrm>
          <a:off x="1028700" y="2124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88</xdr:row>
      <xdr:rowOff>0</xdr:rowOff>
    </xdr:from>
    <xdr:to>
      <xdr:col>17</xdr:col>
      <xdr:colOff>304800</xdr:colOff>
      <xdr:row>89</xdr:row>
      <xdr:rowOff>114300</xdr:rowOff>
    </xdr:to>
    <xdr:sp macro="" textlink="">
      <xdr:nvSpPr>
        <xdr:cNvPr id="279" name="AutoShape 4954" descr="UND">
          <a:extLst>
            <a:ext uri="{FF2B5EF4-FFF2-40B4-BE49-F238E27FC236}">
              <a16:creationId xmlns:a16="http://schemas.microsoft.com/office/drawing/2014/main" id="{3B5F84E6-FC40-47B4-BFA4-4AEAD02618CC}"/>
            </a:ext>
          </a:extLst>
        </xdr:cNvPr>
        <xdr:cNvSpPr>
          <a:spLocks noChangeAspect="1" noChangeArrowheads="1"/>
        </xdr:cNvSpPr>
      </xdr:nvSpPr>
      <xdr:spPr bwMode="auto">
        <a:xfrm>
          <a:off x="1028700" y="40671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88</xdr:row>
      <xdr:rowOff>0</xdr:rowOff>
    </xdr:from>
    <xdr:to>
      <xdr:col>17</xdr:col>
      <xdr:colOff>304800</xdr:colOff>
      <xdr:row>89</xdr:row>
      <xdr:rowOff>114300</xdr:rowOff>
    </xdr:to>
    <xdr:sp macro="" textlink="">
      <xdr:nvSpPr>
        <xdr:cNvPr id="280" name="AutoShape 4956" descr="UND">
          <a:extLst>
            <a:ext uri="{FF2B5EF4-FFF2-40B4-BE49-F238E27FC236}">
              <a16:creationId xmlns:a16="http://schemas.microsoft.com/office/drawing/2014/main" id="{1AC69A8F-4C11-48D5-8B86-BDA1715E1FD6}"/>
            </a:ext>
          </a:extLst>
        </xdr:cNvPr>
        <xdr:cNvSpPr>
          <a:spLocks noChangeAspect="1" noChangeArrowheads="1"/>
        </xdr:cNvSpPr>
      </xdr:nvSpPr>
      <xdr:spPr bwMode="auto">
        <a:xfrm>
          <a:off x="1028700" y="40671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88</xdr:row>
      <xdr:rowOff>0</xdr:rowOff>
    </xdr:from>
    <xdr:to>
      <xdr:col>17</xdr:col>
      <xdr:colOff>304800</xdr:colOff>
      <xdr:row>89</xdr:row>
      <xdr:rowOff>114300</xdr:rowOff>
    </xdr:to>
    <xdr:sp macro="" textlink="">
      <xdr:nvSpPr>
        <xdr:cNvPr id="281" name="AutoShape 4958" descr="UND">
          <a:extLst>
            <a:ext uri="{FF2B5EF4-FFF2-40B4-BE49-F238E27FC236}">
              <a16:creationId xmlns:a16="http://schemas.microsoft.com/office/drawing/2014/main" id="{7FFAA6C0-4455-463C-8EBE-C62D6A2E6C25}"/>
            </a:ext>
          </a:extLst>
        </xdr:cNvPr>
        <xdr:cNvSpPr>
          <a:spLocks noChangeAspect="1" noChangeArrowheads="1"/>
        </xdr:cNvSpPr>
      </xdr:nvSpPr>
      <xdr:spPr bwMode="auto">
        <a:xfrm>
          <a:off x="1028700" y="40671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33</xdr:row>
      <xdr:rowOff>0</xdr:rowOff>
    </xdr:from>
    <xdr:to>
      <xdr:col>18</xdr:col>
      <xdr:colOff>304800</xdr:colOff>
      <xdr:row>34</xdr:row>
      <xdr:rowOff>114300</xdr:rowOff>
    </xdr:to>
    <xdr:sp macro="" textlink="">
      <xdr:nvSpPr>
        <xdr:cNvPr id="284" name="AutoShape 4760" descr="UND">
          <a:extLst>
            <a:ext uri="{FF2B5EF4-FFF2-40B4-BE49-F238E27FC236}">
              <a16:creationId xmlns:a16="http://schemas.microsoft.com/office/drawing/2014/main" id="{9DC849D4-863D-40BC-8EDC-541E284422BE}"/>
            </a:ext>
          </a:extLst>
        </xdr:cNvPr>
        <xdr:cNvSpPr>
          <a:spLocks noChangeAspect="1" noChangeArrowheads="1"/>
        </xdr:cNvSpPr>
      </xdr:nvSpPr>
      <xdr:spPr bwMode="auto">
        <a:xfrm>
          <a:off x="609600" y="6315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33</xdr:row>
      <xdr:rowOff>0</xdr:rowOff>
    </xdr:from>
    <xdr:to>
      <xdr:col>18</xdr:col>
      <xdr:colOff>304800</xdr:colOff>
      <xdr:row>34</xdr:row>
      <xdr:rowOff>114300</xdr:rowOff>
    </xdr:to>
    <xdr:sp macro="" textlink="">
      <xdr:nvSpPr>
        <xdr:cNvPr id="285" name="AutoShape 4762" descr="UND">
          <a:extLst>
            <a:ext uri="{FF2B5EF4-FFF2-40B4-BE49-F238E27FC236}">
              <a16:creationId xmlns:a16="http://schemas.microsoft.com/office/drawing/2014/main" id="{CF65B7C2-93B2-4229-A013-A6704EBA33E5}"/>
            </a:ext>
          </a:extLst>
        </xdr:cNvPr>
        <xdr:cNvSpPr>
          <a:spLocks noChangeAspect="1" noChangeArrowheads="1"/>
        </xdr:cNvSpPr>
      </xdr:nvSpPr>
      <xdr:spPr bwMode="auto">
        <a:xfrm>
          <a:off x="609600" y="6315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33</xdr:row>
      <xdr:rowOff>0</xdr:rowOff>
    </xdr:from>
    <xdr:to>
      <xdr:col>18</xdr:col>
      <xdr:colOff>304800</xdr:colOff>
      <xdr:row>34</xdr:row>
      <xdr:rowOff>114300</xdr:rowOff>
    </xdr:to>
    <xdr:sp macro="" textlink="">
      <xdr:nvSpPr>
        <xdr:cNvPr id="286" name="AutoShape 4770" descr="UND">
          <a:extLst>
            <a:ext uri="{FF2B5EF4-FFF2-40B4-BE49-F238E27FC236}">
              <a16:creationId xmlns:a16="http://schemas.microsoft.com/office/drawing/2014/main" id="{2039CDFD-6FD3-4D9C-B857-5C1DE1B67E87}"/>
            </a:ext>
          </a:extLst>
        </xdr:cNvPr>
        <xdr:cNvSpPr>
          <a:spLocks noChangeAspect="1" noChangeArrowheads="1"/>
        </xdr:cNvSpPr>
      </xdr:nvSpPr>
      <xdr:spPr bwMode="auto">
        <a:xfrm>
          <a:off x="609600" y="6315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33</xdr:row>
      <xdr:rowOff>0</xdr:rowOff>
    </xdr:from>
    <xdr:to>
      <xdr:col>18</xdr:col>
      <xdr:colOff>304800</xdr:colOff>
      <xdr:row>34</xdr:row>
      <xdr:rowOff>114300</xdr:rowOff>
    </xdr:to>
    <xdr:sp macro="" textlink="">
      <xdr:nvSpPr>
        <xdr:cNvPr id="287" name="AutoShape 4760" descr="UND">
          <a:extLst>
            <a:ext uri="{FF2B5EF4-FFF2-40B4-BE49-F238E27FC236}">
              <a16:creationId xmlns:a16="http://schemas.microsoft.com/office/drawing/2014/main" id="{BCA5424E-88CF-495E-B511-DA4AE057C9FB}"/>
            </a:ext>
          </a:extLst>
        </xdr:cNvPr>
        <xdr:cNvSpPr>
          <a:spLocks noChangeAspect="1" noChangeArrowheads="1"/>
        </xdr:cNvSpPr>
      </xdr:nvSpPr>
      <xdr:spPr bwMode="auto">
        <a:xfrm>
          <a:off x="609600" y="6315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33</xdr:row>
      <xdr:rowOff>0</xdr:rowOff>
    </xdr:from>
    <xdr:to>
      <xdr:col>18</xdr:col>
      <xdr:colOff>304800</xdr:colOff>
      <xdr:row>34</xdr:row>
      <xdr:rowOff>114300</xdr:rowOff>
    </xdr:to>
    <xdr:sp macro="" textlink="">
      <xdr:nvSpPr>
        <xdr:cNvPr id="288" name="AutoShape 4762" descr="UND">
          <a:extLst>
            <a:ext uri="{FF2B5EF4-FFF2-40B4-BE49-F238E27FC236}">
              <a16:creationId xmlns:a16="http://schemas.microsoft.com/office/drawing/2014/main" id="{9D99AB70-A2A2-451F-894A-ACD3277E2E41}"/>
            </a:ext>
          </a:extLst>
        </xdr:cNvPr>
        <xdr:cNvSpPr>
          <a:spLocks noChangeAspect="1" noChangeArrowheads="1"/>
        </xdr:cNvSpPr>
      </xdr:nvSpPr>
      <xdr:spPr bwMode="auto">
        <a:xfrm>
          <a:off x="609600" y="6315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33</xdr:row>
      <xdr:rowOff>0</xdr:rowOff>
    </xdr:from>
    <xdr:to>
      <xdr:col>18</xdr:col>
      <xdr:colOff>304800</xdr:colOff>
      <xdr:row>34</xdr:row>
      <xdr:rowOff>114300</xdr:rowOff>
    </xdr:to>
    <xdr:sp macro="" textlink="">
      <xdr:nvSpPr>
        <xdr:cNvPr id="289" name="AutoShape 4770" descr="UND">
          <a:extLst>
            <a:ext uri="{FF2B5EF4-FFF2-40B4-BE49-F238E27FC236}">
              <a16:creationId xmlns:a16="http://schemas.microsoft.com/office/drawing/2014/main" id="{BFD328B9-9039-4CF7-85EF-AF19534DF90A}"/>
            </a:ext>
          </a:extLst>
        </xdr:cNvPr>
        <xdr:cNvSpPr>
          <a:spLocks noChangeAspect="1" noChangeArrowheads="1"/>
        </xdr:cNvSpPr>
      </xdr:nvSpPr>
      <xdr:spPr bwMode="auto">
        <a:xfrm>
          <a:off x="609600" y="6315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33</xdr:row>
      <xdr:rowOff>0</xdr:rowOff>
    </xdr:from>
    <xdr:to>
      <xdr:col>18</xdr:col>
      <xdr:colOff>304800</xdr:colOff>
      <xdr:row>34</xdr:row>
      <xdr:rowOff>114300</xdr:rowOff>
    </xdr:to>
    <xdr:sp macro="" textlink="">
      <xdr:nvSpPr>
        <xdr:cNvPr id="290" name="AutoShape 4760" descr="UND">
          <a:extLst>
            <a:ext uri="{FF2B5EF4-FFF2-40B4-BE49-F238E27FC236}">
              <a16:creationId xmlns:a16="http://schemas.microsoft.com/office/drawing/2014/main" id="{04CC61EE-CDC7-425D-B1C7-0F068653D016}"/>
            </a:ext>
          </a:extLst>
        </xdr:cNvPr>
        <xdr:cNvSpPr>
          <a:spLocks noChangeAspect="1" noChangeArrowheads="1"/>
        </xdr:cNvSpPr>
      </xdr:nvSpPr>
      <xdr:spPr bwMode="auto">
        <a:xfrm>
          <a:off x="609600" y="6315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33</xdr:row>
      <xdr:rowOff>0</xdr:rowOff>
    </xdr:from>
    <xdr:to>
      <xdr:col>18</xdr:col>
      <xdr:colOff>304800</xdr:colOff>
      <xdr:row>34</xdr:row>
      <xdr:rowOff>114300</xdr:rowOff>
    </xdr:to>
    <xdr:sp macro="" textlink="">
      <xdr:nvSpPr>
        <xdr:cNvPr id="291" name="AutoShape 4762" descr="UND">
          <a:extLst>
            <a:ext uri="{FF2B5EF4-FFF2-40B4-BE49-F238E27FC236}">
              <a16:creationId xmlns:a16="http://schemas.microsoft.com/office/drawing/2014/main" id="{9F086B0C-BD4C-43B3-A1B5-44B23ED1EB7D}"/>
            </a:ext>
          </a:extLst>
        </xdr:cNvPr>
        <xdr:cNvSpPr>
          <a:spLocks noChangeAspect="1" noChangeArrowheads="1"/>
        </xdr:cNvSpPr>
      </xdr:nvSpPr>
      <xdr:spPr bwMode="auto">
        <a:xfrm>
          <a:off x="609600" y="6315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33</xdr:row>
      <xdr:rowOff>0</xdr:rowOff>
    </xdr:from>
    <xdr:to>
      <xdr:col>18</xdr:col>
      <xdr:colOff>304800</xdr:colOff>
      <xdr:row>34</xdr:row>
      <xdr:rowOff>114300</xdr:rowOff>
    </xdr:to>
    <xdr:sp macro="" textlink="">
      <xdr:nvSpPr>
        <xdr:cNvPr id="292" name="AutoShape 4770" descr="UND">
          <a:extLst>
            <a:ext uri="{FF2B5EF4-FFF2-40B4-BE49-F238E27FC236}">
              <a16:creationId xmlns:a16="http://schemas.microsoft.com/office/drawing/2014/main" id="{44936AA4-ADCB-426D-89D4-326F123DCA00}"/>
            </a:ext>
          </a:extLst>
        </xdr:cNvPr>
        <xdr:cNvSpPr>
          <a:spLocks noChangeAspect="1" noChangeArrowheads="1"/>
        </xdr:cNvSpPr>
      </xdr:nvSpPr>
      <xdr:spPr bwMode="auto">
        <a:xfrm>
          <a:off x="609600" y="6315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33</xdr:row>
      <xdr:rowOff>0</xdr:rowOff>
    </xdr:from>
    <xdr:to>
      <xdr:col>18</xdr:col>
      <xdr:colOff>304800</xdr:colOff>
      <xdr:row>34</xdr:row>
      <xdr:rowOff>114300</xdr:rowOff>
    </xdr:to>
    <xdr:sp macro="" textlink="">
      <xdr:nvSpPr>
        <xdr:cNvPr id="293" name="AutoShape 4760" descr="UND">
          <a:extLst>
            <a:ext uri="{FF2B5EF4-FFF2-40B4-BE49-F238E27FC236}">
              <a16:creationId xmlns:a16="http://schemas.microsoft.com/office/drawing/2014/main" id="{16B912A9-EFCF-43EB-BD41-A2C5B0F1F697}"/>
            </a:ext>
          </a:extLst>
        </xdr:cNvPr>
        <xdr:cNvSpPr>
          <a:spLocks noChangeAspect="1" noChangeArrowheads="1"/>
        </xdr:cNvSpPr>
      </xdr:nvSpPr>
      <xdr:spPr bwMode="auto">
        <a:xfrm>
          <a:off x="609600" y="6315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33</xdr:row>
      <xdr:rowOff>0</xdr:rowOff>
    </xdr:from>
    <xdr:to>
      <xdr:col>18</xdr:col>
      <xdr:colOff>304800</xdr:colOff>
      <xdr:row>34</xdr:row>
      <xdr:rowOff>114300</xdr:rowOff>
    </xdr:to>
    <xdr:sp macro="" textlink="">
      <xdr:nvSpPr>
        <xdr:cNvPr id="294" name="AutoShape 4762" descr="UND">
          <a:extLst>
            <a:ext uri="{FF2B5EF4-FFF2-40B4-BE49-F238E27FC236}">
              <a16:creationId xmlns:a16="http://schemas.microsoft.com/office/drawing/2014/main" id="{B91B4543-16AE-44C6-934B-934ED52AFA22}"/>
            </a:ext>
          </a:extLst>
        </xdr:cNvPr>
        <xdr:cNvSpPr>
          <a:spLocks noChangeAspect="1" noChangeArrowheads="1"/>
        </xdr:cNvSpPr>
      </xdr:nvSpPr>
      <xdr:spPr bwMode="auto">
        <a:xfrm>
          <a:off x="609600" y="6315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33</xdr:row>
      <xdr:rowOff>0</xdr:rowOff>
    </xdr:from>
    <xdr:to>
      <xdr:col>18</xdr:col>
      <xdr:colOff>304800</xdr:colOff>
      <xdr:row>34</xdr:row>
      <xdr:rowOff>114300</xdr:rowOff>
    </xdr:to>
    <xdr:sp macro="" textlink="">
      <xdr:nvSpPr>
        <xdr:cNvPr id="295" name="AutoShape 4770" descr="UND">
          <a:extLst>
            <a:ext uri="{FF2B5EF4-FFF2-40B4-BE49-F238E27FC236}">
              <a16:creationId xmlns:a16="http://schemas.microsoft.com/office/drawing/2014/main" id="{ACFAA0CC-452B-4C36-8D99-65F4D7285E5C}"/>
            </a:ext>
          </a:extLst>
        </xdr:cNvPr>
        <xdr:cNvSpPr>
          <a:spLocks noChangeAspect="1" noChangeArrowheads="1"/>
        </xdr:cNvSpPr>
      </xdr:nvSpPr>
      <xdr:spPr bwMode="auto">
        <a:xfrm>
          <a:off x="609600" y="6315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33</xdr:row>
      <xdr:rowOff>0</xdr:rowOff>
    </xdr:from>
    <xdr:to>
      <xdr:col>18</xdr:col>
      <xdr:colOff>304800</xdr:colOff>
      <xdr:row>34</xdr:row>
      <xdr:rowOff>114300</xdr:rowOff>
    </xdr:to>
    <xdr:sp macro="" textlink="">
      <xdr:nvSpPr>
        <xdr:cNvPr id="296" name="AutoShape 4760" descr="UND">
          <a:extLst>
            <a:ext uri="{FF2B5EF4-FFF2-40B4-BE49-F238E27FC236}">
              <a16:creationId xmlns:a16="http://schemas.microsoft.com/office/drawing/2014/main" id="{1C737353-864E-4054-B233-7124D506C08A}"/>
            </a:ext>
          </a:extLst>
        </xdr:cNvPr>
        <xdr:cNvSpPr>
          <a:spLocks noChangeAspect="1" noChangeArrowheads="1"/>
        </xdr:cNvSpPr>
      </xdr:nvSpPr>
      <xdr:spPr bwMode="auto">
        <a:xfrm>
          <a:off x="609600" y="6315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33</xdr:row>
      <xdr:rowOff>0</xdr:rowOff>
    </xdr:from>
    <xdr:to>
      <xdr:col>18</xdr:col>
      <xdr:colOff>304800</xdr:colOff>
      <xdr:row>34</xdr:row>
      <xdr:rowOff>114300</xdr:rowOff>
    </xdr:to>
    <xdr:sp macro="" textlink="">
      <xdr:nvSpPr>
        <xdr:cNvPr id="297" name="AutoShape 4762" descr="UND">
          <a:extLst>
            <a:ext uri="{FF2B5EF4-FFF2-40B4-BE49-F238E27FC236}">
              <a16:creationId xmlns:a16="http://schemas.microsoft.com/office/drawing/2014/main" id="{23918DF5-4EC3-413D-8083-8D9EEE06045D}"/>
            </a:ext>
          </a:extLst>
        </xdr:cNvPr>
        <xdr:cNvSpPr>
          <a:spLocks noChangeAspect="1" noChangeArrowheads="1"/>
        </xdr:cNvSpPr>
      </xdr:nvSpPr>
      <xdr:spPr bwMode="auto">
        <a:xfrm>
          <a:off x="609600" y="6315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33</xdr:row>
      <xdr:rowOff>0</xdr:rowOff>
    </xdr:from>
    <xdr:to>
      <xdr:col>18</xdr:col>
      <xdr:colOff>304800</xdr:colOff>
      <xdr:row>34</xdr:row>
      <xdr:rowOff>114300</xdr:rowOff>
    </xdr:to>
    <xdr:sp macro="" textlink="">
      <xdr:nvSpPr>
        <xdr:cNvPr id="298" name="AutoShape 4770" descr="UND">
          <a:extLst>
            <a:ext uri="{FF2B5EF4-FFF2-40B4-BE49-F238E27FC236}">
              <a16:creationId xmlns:a16="http://schemas.microsoft.com/office/drawing/2014/main" id="{CCBE3F5D-EE2B-41A1-A2E5-EC557CE1D0BB}"/>
            </a:ext>
          </a:extLst>
        </xdr:cNvPr>
        <xdr:cNvSpPr>
          <a:spLocks noChangeAspect="1" noChangeArrowheads="1"/>
        </xdr:cNvSpPr>
      </xdr:nvSpPr>
      <xdr:spPr bwMode="auto">
        <a:xfrm>
          <a:off x="609600" y="6315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33</xdr:row>
      <xdr:rowOff>0</xdr:rowOff>
    </xdr:from>
    <xdr:to>
      <xdr:col>18</xdr:col>
      <xdr:colOff>304800</xdr:colOff>
      <xdr:row>34</xdr:row>
      <xdr:rowOff>114300</xdr:rowOff>
    </xdr:to>
    <xdr:sp macro="" textlink="">
      <xdr:nvSpPr>
        <xdr:cNvPr id="299" name="AutoShape 4760" descr="UND">
          <a:extLst>
            <a:ext uri="{FF2B5EF4-FFF2-40B4-BE49-F238E27FC236}">
              <a16:creationId xmlns:a16="http://schemas.microsoft.com/office/drawing/2014/main" id="{71235A97-45AE-4F66-B278-6DA65EFB22B8}"/>
            </a:ext>
          </a:extLst>
        </xdr:cNvPr>
        <xdr:cNvSpPr>
          <a:spLocks noChangeAspect="1" noChangeArrowheads="1"/>
        </xdr:cNvSpPr>
      </xdr:nvSpPr>
      <xdr:spPr bwMode="auto">
        <a:xfrm>
          <a:off x="609600" y="6315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33</xdr:row>
      <xdr:rowOff>0</xdr:rowOff>
    </xdr:from>
    <xdr:to>
      <xdr:col>18</xdr:col>
      <xdr:colOff>304800</xdr:colOff>
      <xdr:row>34</xdr:row>
      <xdr:rowOff>114300</xdr:rowOff>
    </xdr:to>
    <xdr:sp macro="" textlink="">
      <xdr:nvSpPr>
        <xdr:cNvPr id="300" name="AutoShape 4762" descr="UND">
          <a:extLst>
            <a:ext uri="{FF2B5EF4-FFF2-40B4-BE49-F238E27FC236}">
              <a16:creationId xmlns:a16="http://schemas.microsoft.com/office/drawing/2014/main" id="{8A6069DD-FC14-4E06-90DE-93450D887353}"/>
            </a:ext>
          </a:extLst>
        </xdr:cNvPr>
        <xdr:cNvSpPr>
          <a:spLocks noChangeAspect="1" noChangeArrowheads="1"/>
        </xdr:cNvSpPr>
      </xdr:nvSpPr>
      <xdr:spPr bwMode="auto">
        <a:xfrm>
          <a:off x="609600" y="6315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33</xdr:row>
      <xdr:rowOff>0</xdr:rowOff>
    </xdr:from>
    <xdr:to>
      <xdr:col>18</xdr:col>
      <xdr:colOff>304800</xdr:colOff>
      <xdr:row>34</xdr:row>
      <xdr:rowOff>114300</xdr:rowOff>
    </xdr:to>
    <xdr:sp macro="" textlink="">
      <xdr:nvSpPr>
        <xdr:cNvPr id="301" name="AutoShape 4770" descr="UND">
          <a:extLst>
            <a:ext uri="{FF2B5EF4-FFF2-40B4-BE49-F238E27FC236}">
              <a16:creationId xmlns:a16="http://schemas.microsoft.com/office/drawing/2014/main" id="{BE865528-685E-404E-A125-7B217DEE2BCD}"/>
            </a:ext>
          </a:extLst>
        </xdr:cNvPr>
        <xdr:cNvSpPr>
          <a:spLocks noChangeAspect="1" noChangeArrowheads="1"/>
        </xdr:cNvSpPr>
      </xdr:nvSpPr>
      <xdr:spPr bwMode="auto">
        <a:xfrm>
          <a:off x="609600" y="63150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39</xdr:row>
      <xdr:rowOff>0</xdr:rowOff>
    </xdr:from>
    <xdr:to>
      <xdr:col>18</xdr:col>
      <xdr:colOff>304800</xdr:colOff>
      <xdr:row>40</xdr:row>
      <xdr:rowOff>114300</xdr:rowOff>
    </xdr:to>
    <xdr:sp macro="" textlink="">
      <xdr:nvSpPr>
        <xdr:cNvPr id="308" name="AutoShape 4954" descr="UND">
          <a:extLst>
            <a:ext uri="{FF2B5EF4-FFF2-40B4-BE49-F238E27FC236}">
              <a16:creationId xmlns:a16="http://schemas.microsoft.com/office/drawing/2014/main" id="{6D1B3231-282A-46F4-9BF2-0EF5DBA6EB4F}"/>
            </a:ext>
          </a:extLst>
        </xdr:cNvPr>
        <xdr:cNvSpPr>
          <a:spLocks noChangeAspect="1" noChangeArrowheads="1"/>
        </xdr:cNvSpPr>
      </xdr:nvSpPr>
      <xdr:spPr bwMode="auto">
        <a:xfrm>
          <a:off x="609600" y="92297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39</xdr:row>
      <xdr:rowOff>0</xdr:rowOff>
    </xdr:from>
    <xdr:to>
      <xdr:col>18</xdr:col>
      <xdr:colOff>304800</xdr:colOff>
      <xdr:row>40</xdr:row>
      <xdr:rowOff>114300</xdr:rowOff>
    </xdr:to>
    <xdr:sp macro="" textlink="">
      <xdr:nvSpPr>
        <xdr:cNvPr id="309" name="AutoShape 4956" descr="UND">
          <a:extLst>
            <a:ext uri="{FF2B5EF4-FFF2-40B4-BE49-F238E27FC236}">
              <a16:creationId xmlns:a16="http://schemas.microsoft.com/office/drawing/2014/main" id="{A672A90E-B49C-4C32-950F-9D2574F3751F}"/>
            </a:ext>
          </a:extLst>
        </xdr:cNvPr>
        <xdr:cNvSpPr>
          <a:spLocks noChangeAspect="1" noChangeArrowheads="1"/>
        </xdr:cNvSpPr>
      </xdr:nvSpPr>
      <xdr:spPr bwMode="auto">
        <a:xfrm>
          <a:off x="609600" y="92297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39</xdr:row>
      <xdr:rowOff>0</xdr:rowOff>
    </xdr:from>
    <xdr:to>
      <xdr:col>18</xdr:col>
      <xdr:colOff>304800</xdr:colOff>
      <xdr:row>40</xdr:row>
      <xdr:rowOff>114300</xdr:rowOff>
    </xdr:to>
    <xdr:sp macro="" textlink="">
      <xdr:nvSpPr>
        <xdr:cNvPr id="310" name="AutoShape 4958" descr="UND">
          <a:extLst>
            <a:ext uri="{FF2B5EF4-FFF2-40B4-BE49-F238E27FC236}">
              <a16:creationId xmlns:a16="http://schemas.microsoft.com/office/drawing/2014/main" id="{8F50C31D-7195-4CCF-9D1F-38985E2A9B60}"/>
            </a:ext>
          </a:extLst>
        </xdr:cNvPr>
        <xdr:cNvSpPr>
          <a:spLocks noChangeAspect="1" noChangeArrowheads="1"/>
        </xdr:cNvSpPr>
      </xdr:nvSpPr>
      <xdr:spPr bwMode="auto">
        <a:xfrm>
          <a:off x="609600" y="92297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39</xdr:row>
      <xdr:rowOff>0</xdr:rowOff>
    </xdr:from>
    <xdr:to>
      <xdr:col>18</xdr:col>
      <xdr:colOff>304800</xdr:colOff>
      <xdr:row>40</xdr:row>
      <xdr:rowOff>114300</xdr:rowOff>
    </xdr:to>
    <xdr:sp macro="" textlink="">
      <xdr:nvSpPr>
        <xdr:cNvPr id="311" name="AutoShape 4954" descr="UND">
          <a:extLst>
            <a:ext uri="{FF2B5EF4-FFF2-40B4-BE49-F238E27FC236}">
              <a16:creationId xmlns:a16="http://schemas.microsoft.com/office/drawing/2014/main" id="{07D1C01C-940C-4AB2-9075-3DF64BA90295}"/>
            </a:ext>
          </a:extLst>
        </xdr:cNvPr>
        <xdr:cNvSpPr>
          <a:spLocks noChangeAspect="1" noChangeArrowheads="1"/>
        </xdr:cNvSpPr>
      </xdr:nvSpPr>
      <xdr:spPr bwMode="auto">
        <a:xfrm>
          <a:off x="609600" y="92297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39</xdr:row>
      <xdr:rowOff>0</xdr:rowOff>
    </xdr:from>
    <xdr:to>
      <xdr:col>18</xdr:col>
      <xdr:colOff>304800</xdr:colOff>
      <xdr:row>40</xdr:row>
      <xdr:rowOff>114300</xdr:rowOff>
    </xdr:to>
    <xdr:sp macro="" textlink="">
      <xdr:nvSpPr>
        <xdr:cNvPr id="312" name="AutoShape 4956" descr="UND">
          <a:extLst>
            <a:ext uri="{FF2B5EF4-FFF2-40B4-BE49-F238E27FC236}">
              <a16:creationId xmlns:a16="http://schemas.microsoft.com/office/drawing/2014/main" id="{C56E56BC-DCC5-4871-8083-2224F247EABD}"/>
            </a:ext>
          </a:extLst>
        </xdr:cNvPr>
        <xdr:cNvSpPr>
          <a:spLocks noChangeAspect="1" noChangeArrowheads="1"/>
        </xdr:cNvSpPr>
      </xdr:nvSpPr>
      <xdr:spPr bwMode="auto">
        <a:xfrm>
          <a:off x="609600" y="92297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39</xdr:row>
      <xdr:rowOff>0</xdr:rowOff>
    </xdr:from>
    <xdr:to>
      <xdr:col>18</xdr:col>
      <xdr:colOff>304800</xdr:colOff>
      <xdr:row>40</xdr:row>
      <xdr:rowOff>114300</xdr:rowOff>
    </xdr:to>
    <xdr:sp macro="" textlink="">
      <xdr:nvSpPr>
        <xdr:cNvPr id="313" name="AutoShape 4958" descr="UND">
          <a:extLst>
            <a:ext uri="{FF2B5EF4-FFF2-40B4-BE49-F238E27FC236}">
              <a16:creationId xmlns:a16="http://schemas.microsoft.com/office/drawing/2014/main" id="{5734B5CC-127C-4433-AAC9-B132C35F501A}"/>
            </a:ext>
          </a:extLst>
        </xdr:cNvPr>
        <xdr:cNvSpPr>
          <a:spLocks noChangeAspect="1" noChangeArrowheads="1"/>
        </xdr:cNvSpPr>
      </xdr:nvSpPr>
      <xdr:spPr bwMode="auto">
        <a:xfrm>
          <a:off x="609600" y="92297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45</xdr:row>
      <xdr:rowOff>0</xdr:rowOff>
    </xdr:from>
    <xdr:to>
      <xdr:col>17</xdr:col>
      <xdr:colOff>304800</xdr:colOff>
      <xdr:row>46</xdr:row>
      <xdr:rowOff>114300</xdr:rowOff>
    </xdr:to>
    <xdr:sp macro="" textlink="">
      <xdr:nvSpPr>
        <xdr:cNvPr id="314" name="AutoShape 4838" descr="UND">
          <a:extLst>
            <a:ext uri="{FF2B5EF4-FFF2-40B4-BE49-F238E27FC236}">
              <a16:creationId xmlns:a16="http://schemas.microsoft.com/office/drawing/2014/main" id="{87A3BBE4-886E-4F92-B07B-7A3CD9656712}"/>
            </a:ext>
          </a:extLst>
        </xdr:cNvPr>
        <xdr:cNvSpPr>
          <a:spLocks noChangeAspect="1" noChangeArrowheads="1"/>
        </xdr:cNvSpPr>
      </xdr:nvSpPr>
      <xdr:spPr bwMode="auto">
        <a:xfrm>
          <a:off x="609600" y="97155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45</xdr:row>
      <xdr:rowOff>0</xdr:rowOff>
    </xdr:from>
    <xdr:to>
      <xdr:col>17</xdr:col>
      <xdr:colOff>304800</xdr:colOff>
      <xdr:row>46</xdr:row>
      <xdr:rowOff>114300</xdr:rowOff>
    </xdr:to>
    <xdr:sp macro="" textlink="">
      <xdr:nvSpPr>
        <xdr:cNvPr id="322" name="AutoShape 4838" descr="UND">
          <a:extLst>
            <a:ext uri="{FF2B5EF4-FFF2-40B4-BE49-F238E27FC236}">
              <a16:creationId xmlns:a16="http://schemas.microsoft.com/office/drawing/2014/main" id="{8337A03F-C72B-43D4-9D03-03A1CE4F377E}"/>
            </a:ext>
          </a:extLst>
        </xdr:cNvPr>
        <xdr:cNvSpPr>
          <a:spLocks noChangeAspect="1" noChangeArrowheads="1"/>
        </xdr:cNvSpPr>
      </xdr:nvSpPr>
      <xdr:spPr bwMode="auto">
        <a:xfrm>
          <a:off x="609600" y="97155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57</xdr:row>
      <xdr:rowOff>0</xdr:rowOff>
    </xdr:from>
    <xdr:to>
      <xdr:col>17</xdr:col>
      <xdr:colOff>304800</xdr:colOff>
      <xdr:row>58</xdr:row>
      <xdr:rowOff>114300</xdr:rowOff>
    </xdr:to>
    <xdr:sp macro="" textlink="">
      <xdr:nvSpPr>
        <xdr:cNvPr id="330" name="AutoShape 1455" descr="UND">
          <a:extLst>
            <a:ext uri="{FF2B5EF4-FFF2-40B4-BE49-F238E27FC236}">
              <a16:creationId xmlns:a16="http://schemas.microsoft.com/office/drawing/2014/main" id="{C67DAEF5-298F-450C-AEC3-49F50A13CCCD}"/>
            </a:ext>
          </a:extLst>
        </xdr:cNvPr>
        <xdr:cNvSpPr>
          <a:spLocks noChangeAspect="1" noChangeArrowheads="1"/>
        </xdr:cNvSpPr>
      </xdr:nvSpPr>
      <xdr:spPr bwMode="auto">
        <a:xfrm>
          <a:off x="609600" y="124682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57</xdr:row>
      <xdr:rowOff>0</xdr:rowOff>
    </xdr:from>
    <xdr:to>
      <xdr:col>17</xdr:col>
      <xdr:colOff>304800</xdr:colOff>
      <xdr:row>58</xdr:row>
      <xdr:rowOff>114300</xdr:rowOff>
    </xdr:to>
    <xdr:sp macro="" textlink="">
      <xdr:nvSpPr>
        <xdr:cNvPr id="331" name="AutoShape 1455" descr="UND">
          <a:extLst>
            <a:ext uri="{FF2B5EF4-FFF2-40B4-BE49-F238E27FC236}">
              <a16:creationId xmlns:a16="http://schemas.microsoft.com/office/drawing/2014/main" id="{E28BEE3B-9DD1-468C-A11B-38E4E8AACAB6}"/>
            </a:ext>
          </a:extLst>
        </xdr:cNvPr>
        <xdr:cNvSpPr>
          <a:spLocks noChangeAspect="1" noChangeArrowheads="1"/>
        </xdr:cNvSpPr>
      </xdr:nvSpPr>
      <xdr:spPr bwMode="auto">
        <a:xfrm>
          <a:off x="609600" y="124682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103</xdr:row>
      <xdr:rowOff>0</xdr:rowOff>
    </xdr:from>
    <xdr:to>
      <xdr:col>11</xdr:col>
      <xdr:colOff>304800</xdr:colOff>
      <xdr:row>104</xdr:row>
      <xdr:rowOff>114300</xdr:rowOff>
    </xdr:to>
    <xdr:sp macro="" textlink="">
      <xdr:nvSpPr>
        <xdr:cNvPr id="332" name="AutoShape 4561" descr="UND">
          <a:extLst>
            <a:ext uri="{FF2B5EF4-FFF2-40B4-BE49-F238E27FC236}">
              <a16:creationId xmlns:a16="http://schemas.microsoft.com/office/drawing/2014/main" id="{994F544C-B4C6-4743-9977-B68E8A29BA22}"/>
            </a:ext>
          </a:extLst>
        </xdr:cNvPr>
        <xdr:cNvSpPr>
          <a:spLocks noChangeAspect="1" noChangeArrowheads="1"/>
        </xdr:cNvSpPr>
      </xdr:nvSpPr>
      <xdr:spPr bwMode="auto">
        <a:xfrm>
          <a:off x="609600" y="17164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103</xdr:row>
      <xdr:rowOff>0</xdr:rowOff>
    </xdr:from>
    <xdr:to>
      <xdr:col>11</xdr:col>
      <xdr:colOff>304800</xdr:colOff>
      <xdr:row>104</xdr:row>
      <xdr:rowOff>114300</xdr:rowOff>
    </xdr:to>
    <xdr:sp macro="" textlink="">
      <xdr:nvSpPr>
        <xdr:cNvPr id="333" name="AutoShape 4561" descr="UND">
          <a:extLst>
            <a:ext uri="{FF2B5EF4-FFF2-40B4-BE49-F238E27FC236}">
              <a16:creationId xmlns:a16="http://schemas.microsoft.com/office/drawing/2014/main" id="{D169D771-0EBB-4F17-A9EB-98F524A44482}"/>
            </a:ext>
          </a:extLst>
        </xdr:cNvPr>
        <xdr:cNvSpPr>
          <a:spLocks noChangeAspect="1" noChangeArrowheads="1"/>
        </xdr:cNvSpPr>
      </xdr:nvSpPr>
      <xdr:spPr bwMode="auto">
        <a:xfrm>
          <a:off x="609600" y="171640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134</xdr:row>
      <xdr:rowOff>0</xdr:rowOff>
    </xdr:from>
    <xdr:to>
      <xdr:col>2</xdr:col>
      <xdr:colOff>304800</xdr:colOff>
      <xdr:row>135</xdr:row>
      <xdr:rowOff>114300</xdr:rowOff>
    </xdr:to>
    <xdr:sp macro="" textlink="">
      <xdr:nvSpPr>
        <xdr:cNvPr id="4" name="AutoShape 4561" descr="UND">
          <a:extLst>
            <a:ext uri="{FF2B5EF4-FFF2-40B4-BE49-F238E27FC236}">
              <a16:creationId xmlns:a16="http://schemas.microsoft.com/office/drawing/2014/main" id="{DCA7639D-190D-4175-BCF8-9BAA48C8F94B}"/>
            </a:ext>
          </a:extLst>
        </xdr:cNvPr>
        <xdr:cNvSpPr>
          <a:spLocks noChangeAspect="1" noChangeArrowheads="1"/>
        </xdr:cNvSpPr>
      </xdr:nvSpPr>
      <xdr:spPr bwMode="auto">
        <a:xfrm>
          <a:off x="609600" y="244506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81</xdr:row>
      <xdr:rowOff>0</xdr:rowOff>
    </xdr:from>
    <xdr:to>
      <xdr:col>2</xdr:col>
      <xdr:colOff>304800</xdr:colOff>
      <xdr:row>82</xdr:row>
      <xdr:rowOff>114300</xdr:rowOff>
    </xdr:to>
    <xdr:sp macro="" textlink="">
      <xdr:nvSpPr>
        <xdr:cNvPr id="5" name="AutoShape 4838" descr="UND">
          <a:extLst>
            <a:ext uri="{FF2B5EF4-FFF2-40B4-BE49-F238E27FC236}">
              <a16:creationId xmlns:a16="http://schemas.microsoft.com/office/drawing/2014/main" id="{B1A786B5-9756-4506-B95E-0BBF8CD325E8}"/>
            </a:ext>
          </a:extLst>
        </xdr:cNvPr>
        <xdr:cNvSpPr>
          <a:spLocks noChangeAspect="1" noChangeArrowheads="1"/>
        </xdr:cNvSpPr>
      </xdr:nvSpPr>
      <xdr:spPr bwMode="auto">
        <a:xfrm>
          <a:off x="609600" y="153638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138</xdr:row>
      <xdr:rowOff>0</xdr:rowOff>
    </xdr:from>
    <xdr:to>
      <xdr:col>2</xdr:col>
      <xdr:colOff>304800</xdr:colOff>
      <xdr:row>139</xdr:row>
      <xdr:rowOff>114300</xdr:rowOff>
    </xdr:to>
    <xdr:sp macro="" textlink="">
      <xdr:nvSpPr>
        <xdr:cNvPr id="6" name="AutoShape 4906" descr="UND">
          <a:extLst>
            <a:ext uri="{FF2B5EF4-FFF2-40B4-BE49-F238E27FC236}">
              <a16:creationId xmlns:a16="http://schemas.microsoft.com/office/drawing/2014/main" id="{7B34B387-E315-43B5-AC91-1785A13A7A43}"/>
            </a:ext>
          </a:extLst>
        </xdr:cNvPr>
        <xdr:cNvSpPr>
          <a:spLocks noChangeAspect="1" noChangeArrowheads="1"/>
        </xdr:cNvSpPr>
      </xdr:nvSpPr>
      <xdr:spPr bwMode="auto">
        <a:xfrm>
          <a:off x="609600" y="251364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138</xdr:row>
      <xdr:rowOff>0</xdr:rowOff>
    </xdr:from>
    <xdr:to>
      <xdr:col>2</xdr:col>
      <xdr:colOff>304800</xdr:colOff>
      <xdr:row>139</xdr:row>
      <xdr:rowOff>114300</xdr:rowOff>
    </xdr:to>
    <xdr:sp macro="" textlink="">
      <xdr:nvSpPr>
        <xdr:cNvPr id="18" name="AutoShape 4908" descr="UND">
          <a:extLst>
            <a:ext uri="{FF2B5EF4-FFF2-40B4-BE49-F238E27FC236}">
              <a16:creationId xmlns:a16="http://schemas.microsoft.com/office/drawing/2014/main" id="{4C0F1AF3-B1CD-41D3-9BFD-A10EA5D9AF7D}"/>
            </a:ext>
          </a:extLst>
        </xdr:cNvPr>
        <xdr:cNvSpPr>
          <a:spLocks noChangeAspect="1" noChangeArrowheads="1"/>
        </xdr:cNvSpPr>
      </xdr:nvSpPr>
      <xdr:spPr bwMode="auto">
        <a:xfrm>
          <a:off x="609600" y="251364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138</xdr:row>
      <xdr:rowOff>0</xdr:rowOff>
    </xdr:from>
    <xdr:to>
      <xdr:col>2</xdr:col>
      <xdr:colOff>304800</xdr:colOff>
      <xdr:row>139</xdr:row>
      <xdr:rowOff>114300</xdr:rowOff>
    </xdr:to>
    <xdr:sp macro="" textlink="">
      <xdr:nvSpPr>
        <xdr:cNvPr id="19" name="AutoShape 4912" descr="UND">
          <a:extLst>
            <a:ext uri="{FF2B5EF4-FFF2-40B4-BE49-F238E27FC236}">
              <a16:creationId xmlns:a16="http://schemas.microsoft.com/office/drawing/2014/main" id="{0BF406BA-4651-4ABB-B22F-E88A817C07E0}"/>
            </a:ext>
          </a:extLst>
        </xdr:cNvPr>
        <xdr:cNvSpPr>
          <a:spLocks noChangeAspect="1" noChangeArrowheads="1"/>
        </xdr:cNvSpPr>
      </xdr:nvSpPr>
      <xdr:spPr bwMode="auto">
        <a:xfrm>
          <a:off x="609600" y="251364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122</xdr:row>
      <xdr:rowOff>0</xdr:rowOff>
    </xdr:from>
    <xdr:to>
      <xdr:col>2</xdr:col>
      <xdr:colOff>304800</xdr:colOff>
      <xdr:row>123</xdr:row>
      <xdr:rowOff>114300</xdr:rowOff>
    </xdr:to>
    <xdr:sp macro="" textlink="">
      <xdr:nvSpPr>
        <xdr:cNvPr id="20" name="AutoShape 4920" descr="UND">
          <a:extLst>
            <a:ext uri="{FF2B5EF4-FFF2-40B4-BE49-F238E27FC236}">
              <a16:creationId xmlns:a16="http://schemas.microsoft.com/office/drawing/2014/main" id="{902E068F-5FC5-4A3F-8A35-2884BED4F1C4}"/>
            </a:ext>
          </a:extLst>
        </xdr:cNvPr>
        <xdr:cNvSpPr>
          <a:spLocks noChangeAspect="1" noChangeArrowheads="1"/>
        </xdr:cNvSpPr>
      </xdr:nvSpPr>
      <xdr:spPr bwMode="auto">
        <a:xfrm>
          <a:off x="609600" y="223932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125</xdr:row>
      <xdr:rowOff>0</xdr:rowOff>
    </xdr:from>
    <xdr:to>
      <xdr:col>2</xdr:col>
      <xdr:colOff>304800</xdr:colOff>
      <xdr:row>126</xdr:row>
      <xdr:rowOff>114300</xdr:rowOff>
    </xdr:to>
    <xdr:sp macro="" textlink="">
      <xdr:nvSpPr>
        <xdr:cNvPr id="283" name="AutoShape 4954" descr="UND">
          <a:extLst>
            <a:ext uri="{FF2B5EF4-FFF2-40B4-BE49-F238E27FC236}">
              <a16:creationId xmlns:a16="http://schemas.microsoft.com/office/drawing/2014/main" id="{31438E0C-FB0B-4FAD-98B0-B99859716D3C}"/>
            </a:ext>
          </a:extLst>
        </xdr:cNvPr>
        <xdr:cNvSpPr>
          <a:spLocks noChangeAspect="1" noChangeArrowheads="1"/>
        </xdr:cNvSpPr>
      </xdr:nvSpPr>
      <xdr:spPr bwMode="auto">
        <a:xfrm>
          <a:off x="609600" y="229076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125</xdr:row>
      <xdr:rowOff>0</xdr:rowOff>
    </xdr:from>
    <xdr:to>
      <xdr:col>2</xdr:col>
      <xdr:colOff>304800</xdr:colOff>
      <xdr:row>126</xdr:row>
      <xdr:rowOff>114300</xdr:rowOff>
    </xdr:to>
    <xdr:sp macro="" textlink="">
      <xdr:nvSpPr>
        <xdr:cNvPr id="86" name="AutoShape 4956" descr="UND">
          <a:extLst>
            <a:ext uri="{FF2B5EF4-FFF2-40B4-BE49-F238E27FC236}">
              <a16:creationId xmlns:a16="http://schemas.microsoft.com/office/drawing/2014/main" id="{FDC9D619-2210-4062-AC8F-55EA0466E476}"/>
            </a:ext>
          </a:extLst>
        </xdr:cNvPr>
        <xdr:cNvSpPr>
          <a:spLocks noChangeAspect="1" noChangeArrowheads="1"/>
        </xdr:cNvSpPr>
      </xdr:nvSpPr>
      <xdr:spPr bwMode="auto">
        <a:xfrm>
          <a:off x="609600" y="229076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125</xdr:row>
      <xdr:rowOff>0</xdr:rowOff>
    </xdr:from>
    <xdr:to>
      <xdr:col>2</xdr:col>
      <xdr:colOff>304800</xdr:colOff>
      <xdr:row>126</xdr:row>
      <xdr:rowOff>114300</xdr:rowOff>
    </xdr:to>
    <xdr:sp macro="" textlink="">
      <xdr:nvSpPr>
        <xdr:cNvPr id="87" name="AutoShape 4958" descr="UND">
          <a:extLst>
            <a:ext uri="{FF2B5EF4-FFF2-40B4-BE49-F238E27FC236}">
              <a16:creationId xmlns:a16="http://schemas.microsoft.com/office/drawing/2014/main" id="{7A74624A-C934-484A-9224-8A1B4A058BAB}"/>
            </a:ext>
          </a:extLst>
        </xdr:cNvPr>
        <xdr:cNvSpPr>
          <a:spLocks noChangeAspect="1" noChangeArrowheads="1"/>
        </xdr:cNvSpPr>
      </xdr:nvSpPr>
      <xdr:spPr bwMode="auto">
        <a:xfrm>
          <a:off x="609600" y="229076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134</xdr:row>
      <xdr:rowOff>0</xdr:rowOff>
    </xdr:from>
    <xdr:to>
      <xdr:col>2</xdr:col>
      <xdr:colOff>304800</xdr:colOff>
      <xdr:row>135</xdr:row>
      <xdr:rowOff>114300</xdr:rowOff>
    </xdr:to>
    <xdr:sp macro="" textlink="">
      <xdr:nvSpPr>
        <xdr:cNvPr id="88" name="AutoShape 4561" descr="UND">
          <a:extLst>
            <a:ext uri="{FF2B5EF4-FFF2-40B4-BE49-F238E27FC236}">
              <a16:creationId xmlns:a16="http://schemas.microsoft.com/office/drawing/2014/main" id="{70653B86-F8C4-47C0-9BB4-3AC64444D810}"/>
            </a:ext>
          </a:extLst>
        </xdr:cNvPr>
        <xdr:cNvSpPr>
          <a:spLocks noChangeAspect="1" noChangeArrowheads="1"/>
        </xdr:cNvSpPr>
      </xdr:nvSpPr>
      <xdr:spPr bwMode="auto">
        <a:xfrm>
          <a:off x="609600" y="244506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81</xdr:row>
      <xdr:rowOff>0</xdr:rowOff>
    </xdr:from>
    <xdr:to>
      <xdr:col>2</xdr:col>
      <xdr:colOff>304800</xdr:colOff>
      <xdr:row>82</xdr:row>
      <xdr:rowOff>114300</xdr:rowOff>
    </xdr:to>
    <xdr:sp macro="" textlink="">
      <xdr:nvSpPr>
        <xdr:cNvPr id="89" name="AutoShape 4838" descr="UND">
          <a:extLst>
            <a:ext uri="{FF2B5EF4-FFF2-40B4-BE49-F238E27FC236}">
              <a16:creationId xmlns:a16="http://schemas.microsoft.com/office/drawing/2014/main" id="{9324B4CF-3601-493A-8163-5DCF5C6CA4FC}"/>
            </a:ext>
          </a:extLst>
        </xdr:cNvPr>
        <xdr:cNvSpPr>
          <a:spLocks noChangeAspect="1" noChangeArrowheads="1"/>
        </xdr:cNvSpPr>
      </xdr:nvSpPr>
      <xdr:spPr bwMode="auto">
        <a:xfrm>
          <a:off x="609600" y="153638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138</xdr:row>
      <xdr:rowOff>0</xdr:rowOff>
    </xdr:from>
    <xdr:to>
      <xdr:col>2</xdr:col>
      <xdr:colOff>304800</xdr:colOff>
      <xdr:row>139</xdr:row>
      <xdr:rowOff>114300</xdr:rowOff>
    </xdr:to>
    <xdr:sp macro="" textlink="">
      <xdr:nvSpPr>
        <xdr:cNvPr id="90" name="AutoShape 4906" descr="UND">
          <a:extLst>
            <a:ext uri="{FF2B5EF4-FFF2-40B4-BE49-F238E27FC236}">
              <a16:creationId xmlns:a16="http://schemas.microsoft.com/office/drawing/2014/main" id="{607EE2AF-EC7D-4C41-8DAB-FC57790524A4}"/>
            </a:ext>
          </a:extLst>
        </xdr:cNvPr>
        <xdr:cNvSpPr>
          <a:spLocks noChangeAspect="1" noChangeArrowheads="1"/>
        </xdr:cNvSpPr>
      </xdr:nvSpPr>
      <xdr:spPr bwMode="auto">
        <a:xfrm>
          <a:off x="609600" y="251364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138</xdr:row>
      <xdr:rowOff>0</xdr:rowOff>
    </xdr:from>
    <xdr:to>
      <xdr:col>2</xdr:col>
      <xdr:colOff>304800</xdr:colOff>
      <xdr:row>139</xdr:row>
      <xdr:rowOff>114300</xdr:rowOff>
    </xdr:to>
    <xdr:sp macro="" textlink="">
      <xdr:nvSpPr>
        <xdr:cNvPr id="91" name="AutoShape 4908" descr="UND">
          <a:extLst>
            <a:ext uri="{FF2B5EF4-FFF2-40B4-BE49-F238E27FC236}">
              <a16:creationId xmlns:a16="http://schemas.microsoft.com/office/drawing/2014/main" id="{6DBCFA7F-8B39-4787-9232-C081BD866B53}"/>
            </a:ext>
          </a:extLst>
        </xdr:cNvPr>
        <xdr:cNvSpPr>
          <a:spLocks noChangeAspect="1" noChangeArrowheads="1"/>
        </xdr:cNvSpPr>
      </xdr:nvSpPr>
      <xdr:spPr bwMode="auto">
        <a:xfrm>
          <a:off x="609600" y="251364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138</xdr:row>
      <xdr:rowOff>0</xdr:rowOff>
    </xdr:from>
    <xdr:to>
      <xdr:col>2</xdr:col>
      <xdr:colOff>304800</xdr:colOff>
      <xdr:row>139</xdr:row>
      <xdr:rowOff>114300</xdr:rowOff>
    </xdr:to>
    <xdr:sp macro="" textlink="">
      <xdr:nvSpPr>
        <xdr:cNvPr id="92" name="AutoShape 4912" descr="UND">
          <a:extLst>
            <a:ext uri="{FF2B5EF4-FFF2-40B4-BE49-F238E27FC236}">
              <a16:creationId xmlns:a16="http://schemas.microsoft.com/office/drawing/2014/main" id="{02D68282-F144-4367-BD77-61A89A9BE7B0}"/>
            </a:ext>
          </a:extLst>
        </xdr:cNvPr>
        <xdr:cNvSpPr>
          <a:spLocks noChangeAspect="1" noChangeArrowheads="1"/>
        </xdr:cNvSpPr>
      </xdr:nvSpPr>
      <xdr:spPr bwMode="auto">
        <a:xfrm>
          <a:off x="609600" y="251364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122</xdr:row>
      <xdr:rowOff>0</xdr:rowOff>
    </xdr:from>
    <xdr:to>
      <xdr:col>2</xdr:col>
      <xdr:colOff>304800</xdr:colOff>
      <xdr:row>123</xdr:row>
      <xdr:rowOff>114300</xdr:rowOff>
    </xdr:to>
    <xdr:sp macro="" textlink="">
      <xdr:nvSpPr>
        <xdr:cNvPr id="93" name="AutoShape 4920" descr="UND">
          <a:extLst>
            <a:ext uri="{FF2B5EF4-FFF2-40B4-BE49-F238E27FC236}">
              <a16:creationId xmlns:a16="http://schemas.microsoft.com/office/drawing/2014/main" id="{EB7815AF-6B17-449C-9CE7-0B7DE661407A}"/>
            </a:ext>
          </a:extLst>
        </xdr:cNvPr>
        <xdr:cNvSpPr>
          <a:spLocks noChangeAspect="1" noChangeArrowheads="1"/>
        </xdr:cNvSpPr>
      </xdr:nvSpPr>
      <xdr:spPr bwMode="auto">
        <a:xfrm>
          <a:off x="609600" y="223932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125</xdr:row>
      <xdr:rowOff>0</xdr:rowOff>
    </xdr:from>
    <xdr:to>
      <xdr:col>2</xdr:col>
      <xdr:colOff>304800</xdr:colOff>
      <xdr:row>126</xdr:row>
      <xdr:rowOff>114300</xdr:rowOff>
    </xdr:to>
    <xdr:sp macro="" textlink="">
      <xdr:nvSpPr>
        <xdr:cNvPr id="95" name="AutoShape 4954" descr="UND">
          <a:extLst>
            <a:ext uri="{FF2B5EF4-FFF2-40B4-BE49-F238E27FC236}">
              <a16:creationId xmlns:a16="http://schemas.microsoft.com/office/drawing/2014/main" id="{229B25A2-4F2F-4FC5-866A-F19989B6FD15}"/>
            </a:ext>
          </a:extLst>
        </xdr:cNvPr>
        <xdr:cNvSpPr>
          <a:spLocks noChangeAspect="1" noChangeArrowheads="1"/>
        </xdr:cNvSpPr>
      </xdr:nvSpPr>
      <xdr:spPr bwMode="auto">
        <a:xfrm>
          <a:off x="609600" y="229076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125</xdr:row>
      <xdr:rowOff>0</xdr:rowOff>
    </xdr:from>
    <xdr:to>
      <xdr:col>2</xdr:col>
      <xdr:colOff>304800</xdr:colOff>
      <xdr:row>126</xdr:row>
      <xdr:rowOff>114300</xdr:rowOff>
    </xdr:to>
    <xdr:sp macro="" textlink="">
      <xdr:nvSpPr>
        <xdr:cNvPr id="302" name="AutoShape 4956" descr="UND">
          <a:extLst>
            <a:ext uri="{FF2B5EF4-FFF2-40B4-BE49-F238E27FC236}">
              <a16:creationId xmlns:a16="http://schemas.microsoft.com/office/drawing/2014/main" id="{66D76E85-2474-4798-BBB9-77085C676C7D}"/>
            </a:ext>
          </a:extLst>
        </xdr:cNvPr>
        <xdr:cNvSpPr>
          <a:spLocks noChangeAspect="1" noChangeArrowheads="1"/>
        </xdr:cNvSpPr>
      </xdr:nvSpPr>
      <xdr:spPr bwMode="auto">
        <a:xfrm>
          <a:off x="609600" y="229076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125</xdr:row>
      <xdr:rowOff>0</xdr:rowOff>
    </xdr:from>
    <xdr:to>
      <xdr:col>2</xdr:col>
      <xdr:colOff>304800</xdr:colOff>
      <xdr:row>126</xdr:row>
      <xdr:rowOff>114300</xdr:rowOff>
    </xdr:to>
    <xdr:sp macro="" textlink="">
      <xdr:nvSpPr>
        <xdr:cNvPr id="303" name="AutoShape 4958" descr="UND">
          <a:extLst>
            <a:ext uri="{FF2B5EF4-FFF2-40B4-BE49-F238E27FC236}">
              <a16:creationId xmlns:a16="http://schemas.microsoft.com/office/drawing/2014/main" id="{90992508-25B9-4D6B-A7A9-729A97682365}"/>
            </a:ext>
          </a:extLst>
        </xdr:cNvPr>
        <xdr:cNvSpPr>
          <a:spLocks noChangeAspect="1" noChangeArrowheads="1"/>
        </xdr:cNvSpPr>
      </xdr:nvSpPr>
      <xdr:spPr bwMode="auto">
        <a:xfrm>
          <a:off x="609600" y="229076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96</xdr:row>
      <xdr:rowOff>0</xdr:rowOff>
    </xdr:from>
    <xdr:to>
      <xdr:col>2</xdr:col>
      <xdr:colOff>304800</xdr:colOff>
      <xdr:row>97</xdr:row>
      <xdr:rowOff>114300</xdr:rowOff>
    </xdr:to>
    <xdr:sp macro="" textlink="">
      <xdr:nvSpPr>
        <xdr:cNvPr id="304" name="AutoShape 1455" descr="UND">
          <a:extLst>
            <a:ext uri="{FF2B5EF4-FFF2-40B4-BE49-F238E27FC236}">
              <a16:creationId xmlns:a16="http://schemas.microsoft.com/office/drawing/2014/main" id="{7BC01371-8D9D-4C4E-82AD-8B3D755D476E}"/>
            </a:ext>
          </a:extLst>
        </xdr:cNvPr>
        <xdr:cNvSpPr>
          <a:spLocks noChangeAspect="1" noChangeArrowheads="1"/>
        </xdr:cNvSpPr>
      </xdr:nvSpPr>
      <xdr:spPr bwMode="auto">
        <a:xfrm>
          <a:off x="609600" y="179355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87</xdr:row>
      <xdr:rowOff>0</xdr:rowOff>
    </xdr:from>
    <xdr:to>
      <xdr:col>2</xdr:col>
      <xdr:colOff>304800</xdr:colOff>
      <xdr:row>88</xdr:row>
      <xdr:rowOff>114300</xdr:rowOff>
    </xdr:to>
    <xdr:sp macro="" textlink="">
      <xdr:nvSpPr>
        <xdr:cNvPr id="305" name="AutoShape 4561" descr="UND">
          <a:extLst>
            <a:ext uri="{FF2B5EF4-FFF2-40B4-BE49-F238E27FC236}">
              <a16:creationId xmlns:a16="http://schemas.microsoft.com/office/drawing/2014/main" id="{54DE4C8A-065B-49EA-9B5C-FF32B6845556}"/>
            </a:ext>
          </a:extLst>
        </xdr:cNvPr>
        <xdr:cNvSpPr>
          <a:spLocks noChangeAspect="1" noChangeArrowheads="1"/>
        </xdr:cNvSpPr>
      </xdr:nvSpPr>
      <xdr:spPr bwMode="auto">
        <a:xfrm>
          <a:off x="609600" y="163925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31</xdr:row>
      <xdr:rowOff>0</xdr:rowOff>
    </xdr:from>
    <xdr:to>
      <xdr:col>2</xdr:col>
      <xdr:colOff>304800</xdr:colOff>
      <xdr:row>32</xdr:row>
      <xdr:rowOff>114300</xdr:rowOff>
    </xdr:to>
    <xdr:sp macro="" textlink="">
      <xdr:nvSpPr>
        <xdr:cNvPr id="306" name="AutoShape 4760" descr="UND">
          <a:extLst>
            <a:ext uri="{FF2B5EF4-FFF2-40B4-BE49-F238E27FC236}">
              <a16:creationId xmlns:a16="http://schemas.microsoft.com/office/drawing/2014/main" id="{84B46660-A3D3-4CBA-B2D2-6F2AF168ED07}"/>
            </a:ext>
          </a:extLst>
        </xdr:cNvPr>
        <xdr:cNvSpPr>
          <a:spLocks noChangeAspect="1" noChangeArrowheads="1"/>
        </xdr:cNvSpPr>
      </xdr:nvSpPr>
      <xdr:spPr bwMode="auto">
        <a:xfrm>
          <a:off x="609600" y="67913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31</xdr:row>
      <xdr:rowOff>0</xdr:rowOff>
    </xdr:from>
    <xdr:to>
      <xdr:col>2</xdr:col>
      <xdr:colOff>304800</xdr:colOff>
      <xdr:row>32</xdr:row>
      <xdr:rowOff>114300</xdr:rowOff>
    </xdr:to>
    <xdr:sp macro="" textlink="">
      <xdr:nvSpPr>
        <xdr:cNvPr id="307" name="AutoShape 4762" descr="UND">
          <a:extLst>
            <a:ext uri="{FF2B5EF4-FFF2-40B4-BE49-F238E27FC236}">
              <a16:creationId xmlns:a16="http://schemas.microsoft.com/office/drawing/2014/main" id="{29FDD485-C357-451D-A16E-C6B0C305D7B0}"/>
            </a:ext>
          </a:extLst>
        </xdr:cNvPr>
        <xdr:cNvSpPr>
          <a:spLocks noChangeAspect="1" noChangeArrowheads="1"/>
        </xdr:cNvSpPr>
      </xdr:nvSpPr>
      <xdr:spPr bwMode="auto">
        <a:xfrm>
          <a:off x="609600" y="67913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31</xdr:row>
      <xdr:rowOff>0</xdr:rowOff>
    </xdr:from>
    <xdr:to>
      <xdr:col>2</xdr:col>
      <xdr:colOff>304800</xdr:colOff>
      <xdr:row>32</xdr:row>
      <xdr:rowOff>114300</xdr:rowOff>
    </xdr:to>
    <xdr:sp macro="" textlink="">
      <xdr:nvSpPr>
        <xdr:cNvPr id="315" name="AutoShape 4770" descr="UND">
          <a:extLst>
            <a:ext uri="{FF2B5EF4-FFF2-40B4-BE49-F238E27FC236}">
              <a16:creationId xmlns:a16="http://schemas.microsoft.com/office/drawing/2014/main" id="{BB8F0910-A349-4859-B2E8-416A581D20E3}"/>
            </a:ext>
          </a:extLst>
        </xdr:cNvPr>
        <xdr:cNvSpPr>
          <a:spLocks noChangeAspect="1" noChangeArrowheads="1"/>
        </xdr:cNvSpPr>
      </xdr:nvSpPr>
      <xdr:spPr bwMode="auto">
        <a:xfrm>
          <a:off x="609600" y="67913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21</xdr:row>
      <xdr:rowOff>0</xdr:rowOff>
    </xdr:from>
    <xdr:to>
      <xdr:col>2</xdr:col>
      <xdr:colOff>304800</xdr:colOff>
      <xdr:row>22</xdr:row>
      <xdr:rowOff>114300</xdr:rowOff>
    </xdr:to>
    <xdr:sp macro="" textlink="">
      <xdr:nvSpPr>
        <xdr:cNvPr id="97" name="AutoShape 4948" descr="UND">
          <a:extLst>
            <a:ext uri="{FF2B5EF4-FFF2-40B4-BE49-F238E27FC236}">
              <a16:creationId xmlns:a16="http://schemas.microsoft.com/office/drawing/2014/main" id="{C27069DC-DED3-49B7-AF4F-DA84C22440E7}"/>
            </a:ext>
          </a:extLst>
        </xdr:cNvPr>
        <xdr:cNvSpPr>
          <a:spLocks noChangeAspect="1" noChangeArrowheads="1"/>
        </xdr:cNvSpPr>
      </xdr:nvSpPr>
      <xdr:spPr bwMode="auto">
        <a:xfrm>
          <a:off x="609600" y="50768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45</xdr:row>
      <xdr:rowOff>0</xdr:rowOff>
    </xdr:from>
    <xdr:to>
      <xdr:col>2</xdr:col>
      <xdr:colOff>304800</xdr:colOff>
      <xdr:row>46</xdr:row>
      <xdr:rowOff>114300</xdr:rowOff>
    </xdr:to>
    <xdr:sp macro="" textlink="">
      <xdr:nvSpPr>
        <xdr:cNvPr id="98" name="AutoShape 4954" descr="UND">
          <a:extLst>
            <a:ext uri="{FF2B5EF4-FFF2-40B4-BE49-F238E27FC236}">
              <a16:creationId xmlns:a16="http://schemas.microsoft.com/office/drawing/2014/main" id="{6CB687D6-B4DA-4869-B94B-FA36FF003083}"/>
            </a:ext>
          </a:extLst>
        </xdr:cNvPr>
        <xdr:cNvSpPr>
          <a:spLocks noChangeAspect="1" noChangeArrowheads="1"/>
        </xdr:cNvSpPr>
      </xdr:nvSpPr>
      <xdr:spPr bwMode="auto">
        <a:xfrm>
          <a:off x="609600" y="91916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45</xdr:row>
      <xdr:rowOff>0</xdr:rowOff>
    </xdr:from>
    <xdr:to>
      <xdr:col>2</xdr:col>
      <xdr:colOff>304800</xdr:colOff>
      <xdr:row>46</xdr:row>
      <xdr:rowOff>114300</xdr:rowOff>
    </xdr:to>
    <xdr:sp macro="" textlink="">
      <xdr:nvSpPr>
        <xdr:cNvPr id="99" name="AutoShape 4956" descr="UND">
          <a:extLst>
            <a:ext uri="{FF2B5EF4-FFF2-40B4-BE49-F238E27FC236}">
              <a16:creationId xmlns:a16="http://schemas.microsoft.com/office/drawing/2014/main" id="{BD21AC95-F684-4BC8-B81E-2A70AD47F270}"/>
            </a:ext>
          </a:extLst>
        </xdr:cNvPr>
        <xdr:cNvSpPr>
          <a:spLocks noChangeAspect="1" noChangeArrowheads="1"/>
        </xdr:cNvSpPr>
      </xdr:nvSpPr>
      <xdr:spPr bwMode="auto">
        <a:xfrm>
          <a:off x="609600" y="91916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45</xdr:row>
      <xdr:rowOff>0</xdr:rowOff>
    </xdr:from>
    <xdr:to>
      <xdr:col>2</xdr:col>
      <xdr:colOff>304800</xdr:colOff>
      <xdr:row>46</xdr:row>
      <xdr:rowOff>114300</xdr:rowOff>
    </xdr:to>
    <xdr:sp macro="" textlink="">
      <xdr:nvSpPr>
        <xdr:cNvPr id="100" name="AutoShape 4958" descr="UND">
          <a:extLst>
            <a:ext uri="{FF2B5EF4-FFF2-40B4-BE49-F238E27FC236}">
              <a16:creationId xmlns:a16="http://schemas.microsoft.com/office/drawing/2014/main" id="{E43F447A-1485-408C-A749-80FE5F041213}"/>
            </a:ext>
          </a:extLst>
        </xdr:cNvPr>
        <xdr:cNvSpPr>
          <a:spLocks noChangeAspect="1" noChangeArrowheads="1"/>
        </xdr:cNvSpPr>
      </xdr:nvSpPr>
      <xdr:spPr bwMode="auto">
        <a:xfrm>
          <a:off x="609600" y="91916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96</xdr:row>
      <xdr:rowOff>0</xdr:rowOff>
    </xdr:from>
    <xdr:to>
      <xdr:col>2</xdr:col>
      <xdr:colOff>304800</xdr:colOff>
      <xdr:row>97</xdr:row>
      <xdr:rowOff>114300</xdr:rowOff>
    </xdr:to>
    <xdr:sp macro="" textlink="">
      <xdr:nvSpPr>
        <xdr:cNvPr id="101" name="AutoShape 1455" descr="UND">
          <a:extLst>
            <a:ext uri="{FF2B5EF4-FFF2-40B4-BE49-F238E27FC236}">
              <a16:creationId xmlns:a16="http://schemas.microsoft.com/office/drawing/2014/main" id="{F5AE7AF5-02FA-4ACB-887F-82AEF41C2D5E}"/>
            </a:ext>
          </a:extLst>
        </xdr:cNvPr>
        <xdr:cNvSpPr>
          <a:spLocks noChangeAspect="1" noChangeArrowheads="1"/>
        </xdr:cNvSpPr>
      </xdr:nvSpPr>
      <xdr:spPr bwMode="auto">
        <a:xfrm>
          <a:off x="609600" y="179355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87</xdr:row>
      <xdr:rowOff>0</xdr:rowOff>
    </xdr:from>
    <xdr:to>
      <xdr:col>2</xdr:col>
      <xdr:colOff>304800</xdr:colOff>
      <xdr:row>88</xdr:row>
      <xdr:rowOff>114300</xdr:rowOff>
    </xdr:to>
    <xdr:sp macro="" textlink="">
      <xdr:nvSpPr>
        <xdr:cNvPr id="102" name="AutoShape 4561" descr="UND">
          <a:extLst>
            <a:ext uri="{FF2B5EF4-FFF2-40B4-BE49-F238E27FC236}">
              <a16:creationId xmlns:a16="http://schemas.microsoft.com/office/drawing/2014/main" id="{B9E803B9-07D0-4728-BE6B-541311F9D2A7}"/>
            </a:ext>
          </a:extLst>
        </xdr:cNvPr>
        <xdr:cNvSpPr>
          <a:spLocks noChangeAspect="1" noChangeArrowheads="1"/>
        </xdr:cNvSpPr>
      </xdr:nvSpPr>
      <xdr:spPr bwMode="auto">
        <a:xfrm>
          <a:off x="609600" y="163925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31</xdr:row>
      <xdr:rowOff>0</xdr:rowOff>
    </xdr:from>
    <xdr:to>
      <xdr:col>2</xdr:col>
      <xdr:colOff>304800</xdr:colOff>
      <xdr:row>32</xdr:row>
      <xdr:rowOff>114300</xdr:rowOff>
    </xdr:to>
    <xdr:sp macro="" textlink="">
      <xdr:nvSpPr>
        <xdr:cNvPr id="103" name="AutoShape 4760" descr="UND">
          <a:extLst>
            <a:ext uri="{FF2B5EF4-FFF2-40B4-BE49-F238E27FC236}">
              <a16:creationId xmlns:a16="http://schemas.microsoft.com/office/drawing/2014/main" id="{E81375F0-BEF5-4C5D-9AA1-BE9C672BE656}"/>
            </a:ext>
          </a:extLst>
        </xdr:cNvPr>
        <xdr:cNvSpPr>
          <a:spLocks noChangeAspect="1" noChangeArrowheads="1"/>
        </xdr:cNvSpPr>
      </xdr:nvSpPr>
      <xdr:spPr bwMode="auto">
        <a:xfrm>
          <a:off x="609600" y="67913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31</xdr:row>
      <xdr:rowOff>0</xdr:rowOff>
    </xdr:from>
    <xdr:to>
      <xdr:col>2</xdr:col>
      <xdr:colOff>304800</xdr:colOff>
      <xdr:row>32</xdr:row>
      <xdr:rowOff>114300</xdr:rowOff>
    </xdr:to>
    <xdr:sp macro="" textlink="">
      <xdr:nvSpPr>
        <xdr:cNvPr id="104" name="AutoShape 4762" descr="UND">
          <a:extLst>
            <a:ext uri="{FF2B5EF4-FFF2-40B4-BE49-F238E27FC236}">
              <a16:creationId xmlns:a16="http://schemas.microsoft.com/office/drawing/2014/main" id="{F40BF152-70DA-4633-BE07-0F11F933F317}"/>
            </a:ext>
          </a:extLst>
        </xdr:cNvPr>
        <xdr:cNvSpPr>
          <a:spLocks noChangeAspect="1" noChangeArrowheads="1"/>
        </xdr:cNvSpPr>
      </xdr:nvSpPr>
      <xdr:spPr bwMode="auto">
        <a:xfrm>
          <a:off x="609600" y="67913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31</xdr:row>
      <xdr:rowOff>0</xdr:rowOff>
    </xdr:from>
    <xdr:to>
      <xdr:col>2</xdr:col>
      <xdr:colOff>304800</xdr:colOff>
      <xdr:row>32</xdr:row>
      <xdr:rowOff>114300</xdr:rowOff>
    </xdr:to>
    <xdr:sp macro="" textlink="">
      <xdr:nvSpPr>
        <xdr:cNvPr id="105" name="AutoShape 4770" descr="UND">
          <a:extLst>
            <a:ext uri="{FF2B5EF4-FFF2-40B4-BE49-F238E27FC236}">
              <a16:creationId xmlns:a16="http://schemas.microsoft.com/office/drawing/2014/main" id="{5E3618B6-8CD3-4076-A3F9-CCAFDB2F0C4D}"/>
            </a:ext>
          </a:extLst>
        </xdr:cNvPr>
        <xdr:cNvSpPr>
          <a:spLocks noChangeAspect="1" noChangeArrowheads="1"/>
        </xdr:cNvSpPr>
      </xdr:nvSpPr>
      <xdr:spPr bwMode="auto">
        <a:xfrm>
          <a:off x="609600" y="67913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21</xdr:row>
      <xdr:rowOff>0</xdr:rowOff>
    </xdr:from>
    <xdr:to>
      <xdr:col>2</xdr:col>
      <xdr:colOff>304800</xdr:colOff>
      <xdr:row>22</xdr:row>
      <xdr:rowOff>114300</xdr:rowOff>
    </xdr:to>
    <xdr:sp macro="" textlink="">
      <xdr:nvSpPr>
        <xdr:cNvPr id="111" name="AutoShape 4948" descr="UND">
          <a:extLst>
            <a:ext uri="{FF2B5EF4-FFF2-40B4-BE49-F238E27FC236}">
              <a16:creationId xmlns:a16="http://schemas.microsoft.com/office/drawing/2014/main" id="{F05F915A-88E5-41BF-84C9-1159862C4B28}"/>
            </a:ext>
          </a:extLst>
        </xdr:cNvPr>
        <xdr:cNvSpPr>
          <a:spLocks noChangeAspect="1" noChangeArrowheads="1"/>
        </xdr:cNvSpPr>
      </xdr:nvSpPr>
      <xdr:spPr bwMode="auto">
        <a:xfrm>
          <a:off x="609600" y="50768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45</xdr:row>
      <xdr:rowOff>0</xdr:rowOff>
    </xdr:from>
    <xdr:to>
      <xdr:col>2</xdr:col>
      <xdr:colOff>304800</xdr:colOff>
      <xdr:row>46</xdr:row>
      <xdr:rowOff>114300</xdr:rowOff>
    </xdr:to>
    <xdr:sp macro="" textlink="">
      <xdr:nvSpPr>
        <xdr:cNvPr id="112" name="AutoShape 4954" descr="UND">
          <a:extLst>
            <a:ext uri="{FF2B5EF4-FFF2-40B4-BE49-F238E27FC236}">
              <a16:creationId xmlns:a16="http://schemas.microsoft.com/office/drawing/2014/main" id="{A42C4F59-463D-45CE-BA15-3F7A91BE0741}"/>
            </a:ext>
          </a:extLst>
        </xdr:cNvPr>
        <xdr:cNvSpPr>
          <a:spLocks noChangeAspect="1" noChangeArrowheads="1"/>
        </xdr:cNvSpPr>
      </xdr:nvSpPr>
      <xdr:spPr bwMode="auto">
        <a:xfrm>
          <a:off x="609600" y="91916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45</xdr:row>
      <xdr:rowOff>0</xdr:rowOff>
    </xdr:from>
    <xdr:to>
      <xdr:col>2</xdr:col>
      <xdr:colOff>304800</xdr:colOff>
      <xdr:row>46</xdr:row>
      <xdr:rowOff>114300</xdr:rowOff>
    </xdr:to>
    <xdr:sp macro="" textlink="">
      <xdr:nvSpPr>
        <xdr:cNvPr id="113" name="AutoShape 4956" descr="UND">
          <a:extLst>
            <a:ext uri="{FF2B5EF4-FFF2-40B4-BE49-F238E27FC236}">
              <a16:creationId xmlns:a16="http://schemas.microsoft.com/office/drawing/2014/main" id="{5361B70A-2AB8-4417-854E-7D76C5205A0E}"/>
            </a:ext>
          </a:extLst>
        </xdr:cNvPr>
        <xdr:cNvSpPr>
          <a:spLocks noChangeAspect="1" noChangeArrowheads="1"/>
        </xdr:cNvSpPr>
      </xdr:nvSpPr>
      <xdr:spPr bwMode="auto">
        <a:xfrm>
          <a:off x="609600" y="91916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45</xdr:row>
      <xdr:rowOff>0</xdr:rowOff>
    </xdr:from>
    <xdr:to>
      <xdr:col>2</xdr:col>
      <xdr:colOff>304800</xdr:colOff>
      <xdr:row>46</xdr:row>
      <xdr:rowOff>114300</xdr:rowOff>
    </xdr:to>
    <xdr:sp macro="" textlink="">
      <xdr:nvSpPr>
        <xdr:cNvPr id="320" name="AutoShape 4958" descr="UND">
          <a:extLst>
            <a:ext uri="{FF2B5EF4-FFF2-40B4-BE49-F238E27FC236}">
              <a16:creationId xmlns:a16="http://schemas.microsoft.com/office/drawing/2014/main" id="{F6E0F593-D863-44AD-BDD9-7F431809A33C}"/>
            </a:ext>
          </a:extLst>
        </xdr:cNvPr>
        <xdr:cNvSpPr>
          <a:spLocks noChangeAspect="1" noChangeArrowheads="1"/>
        </xdr:cNvSpPr>
      </xdr:nvSpPr>
      <xdr:spPr bwMode="auto">
        <a:xfrm>
          <a:off x="609600" y="919162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28</xdr:col>
      <xdr:colOff>0</xdr:colOff>
      <xdr:row>51</xdr:row>
      <xdr:rowOff>0</xdr:rowOff>
    </xdr:from>
    <xdr:to>
      <xdr:col>28</xdr:col>
      <xdr:colOff>304800</xdr:colOff>
      <xdr:row>52</xdr:row>
      <xdr:rowOff>114300</xdr:rowOff>
    </xdr:to>
    <xdr:sp macro="" textlink="">
      <xdr:nvSpPr>
        <xdr:cNvPr id="4" name="AutoShape 4669" descr="UND">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3857625" y="68389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28</xdr:col>
      <xdr:colOff>0</xdr:colOff>
      <xdr:row>39</xdr:row>
      <xdr:rowOff>0</xdr:rowOff>
    </xdr:from>
    <xdr:to>
      <xdr:col>28</xdr:col>
      <xdr:colOff>304800</xdr:colOff>
      <xdr:row>40</xdr:row>
      <xdr:rowOff>114300</xdr:rowOff>
    </xdr:to>
    <xdr:sp macro="" textlink="">
      <xdr:nvSpPr>
        <xdr:cNvPr id="7" name="AutoShape 4874" descr="UND">
          <a:extLst>
            <a:ext uri="{FF2B5EF4-FFF2-40B4-BE49-F238E27FC236}">
              <a16:creationId xmlns:a16="http://schemas.microsoft.com/office/drawing/2014/main" id="{00000000-0008-0000-0200-000007000000}"/>
            </a:ext>
          </a:extLst>
        </xdr:cNvPr>
        <xdr:cNvSpPr>
          <a:spLocks noChangeAspect="1" noChangeArrowheads="1"/>
        </xdr:cNvSpPr>
      </xdr:nvSpPr>
      <xdr:spPr bwMode="auto">
        <a:xfrm>
          <a:off x="3857625" y="4572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28</xdr:col>
      <xdr:colOff>0</xdr:colOff>
      <xdr:row>39</xdr:row>
      <xdr:rowOff>0</xdr:rowOff>
    </xdr:from>
    <xdr:to>
      <xdr:col>28</xdr:col>
      <xdr:colOff>304800</xdr:colOff>
      <xdr:row>40</xdr:row>
      <xdr:rowOff>114300</xdr:rowOff>
    </xdr:to>
    <xdr:sp macro="" textlink="">
      <xdr:nvSpPr>
        <xdr:cNvPr id="8" name="AutoShape 4876" descr="UND">
          <a:extLst>
            <a:ext uri="{FF2B5EF4-FFF2-40B4-BE49-F238E27FC236}">
              <a16:creationId xmlns:a16="http://schemas.microsoft.com/office/drawing/2014/main" id="{00000000-0008-0000-0200-000008000000}"/>
            </a:ext>
          </a:extLst>
        </xdr:cNvPr>
        <xdr:cNvSpPr>
          <a:spLocks noChangeAspect="1" noChangeArrowheads="1"/>
        </xdr:cNvSpPr>
      </xdr:nvSpPr>
      <xdr:spPr bwMode="auto">
        <a:xfrm>
          <a:off x="3857625" y="4572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28</xdr:col>
      <xdr:colOff>0</xdr:colOff>
      <xdr:row>39</xdr:row>
      <xdr:rowOff>0</xdr:rowOff>
    </xdr:from>
    <xdr:to>
      <xdr:col>28</xdr:col>
      <xdr:colOff>304800</xdr:colOff>
      <xdr:row>40</xdr:row>
      <xdr:rowOff>114300</xdr:rowOff>
    </xdr:to>
    <xdr:sp macro="" textlink="">
      <xdr:nvSpPr>
        <xdr:cNvPr id="9" name="AutoShape 4878" descr="UND">
          <a:extLst>
            <a:ext uri="{FF2B5EF4-FFF2-40B4-BE49-F238E27FC236}">
              <a16:creationId xmlns:a16="http://schemas.microsoft.com/office/drawing/2014/main" id="{00000000-0008-0000-0200-000009000000}"/>
            </a:ext>
          </a:extLst>
        </xdr:cNvPr>
        <xdr:cNvSpPr>
          <a:spLocks noChangeAspect="1" noChangeArrowheads="1"/>
        </xdr:cNvSpPr>
      </xdr:nvSpPr>
      <xdr:spPr bwMode="auto">
        <a:xfrm>
          <a:off x="3857625" y="4572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28</xdr:col>
      <xdr:colOff>0</xdr:colOff>
      <xdr:row>39</xdr:row>
      <xdr:rowOff>0</xdr:rowOff>
    </xdr:from>
    <xdr:to>
      <xdr:col>28</xdr:col>
      <xdr:colOff>304800</xdr:colOff>
      <xdr:row>40</xdr:row>
      <xdr:rowOff>114300</xdr:rowOff>
    </xdr:to>
    <xdr:sp macro="" textlink="">
      <xdr:nvSpPr>
        <xdr:cNvPr id="10" name="AutoShape 4890" descr="UND">
          <a:extLst>
            <a:ext uri="{FF2B5EF4-FFF2-40B4-BE49-F238E27FC236}">
              <a16:creationId xmlns:a16="http://schemas.microsoft.com/office/drawing/2014/main" id="{00000000-0008-0000-0200-00000A000000}"/>
            </a:ext>
          </a:extLst>
        </xdr:cNvPr>
        <xdr:cNvSpPr>
          <a:spLocks noChangeAspect="1" noChangeArrowheads="1"/>
        </xdr:cNvSpPr>
      </xdr:nvSpPr>
      <xdr:spPr bwMode="auto">
        <a:xfrm>
          <a:off x="3857625" y="4572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28</xdr:col>
      <xdr:colOff>0</xdr:colOff>
      <xdr:row>39</xdr:row>
      <xdr:rowOff>0</xdr:rowOff>
    </xdr:from>
    <xdr:to>
      <xdr:col>28</xdr:col>
      <xdr:colOff>304800</xdr:colOff>
      <xdr:row>40</xdr:row>
      <xdr:rowOff>114300</xdr:rowOff>
    </xdr:to>
    <xdr:sp macro="" textlink="">
      <xdr:nvSpPr>
        <xdr:cNvPr id="11" name="AutoShape 4892" descr="UND">
          <a:extLst>
            <a:ext uri="{FF2B5EF4-FFF2-40B4-BE49-F238E27FC236}">
              <a16:creationId xmlns:a16="http://schemas.microsoft.com/office/drawing/2014/main" id="{00000000-0008-0000-0200-00000B000000}"/>
            </a:ext>
          </a:extLst>
        </xdr:cNvPr>
        <xdr:cNvSpPr>
          <a:spLocks noChangeAspect="1" noChangeArrowheads="1"/>
        </xdr:cNvSpPr>
      </xdr:nvSpPr>
      <xdr:spPr bwMode="auto">
        <a:xfrm>
          <a:off x="3857625" y="4572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28</xdr:col>
      <xdr:colOff>0</xdr:colOff>
      <xdr:row>20</xdr:row>
      <xdr:rowOff>0</xdr:rowOff>
    </xdr:from>
    <xdr:ext cx="304800" cy="276225"/>
    <xdr:sp macro="" textlink="">
      <xdr:nvSpPr>
        <xdr:cNvPr id="13" name="AutoShape 4545" descr="UND">
          <a:extLst>
            <a:ext uri="{FF2B5EF4-FFF2-40B4-BE49-F238E27FC236}">
              <a16:creationId xmlns:a16="http://schemas.microsoft.com/office/drawing/2014/main" id="{00000000-0008-0000-0200-00000D000000}"/>
            </a:ext>
          </a:extLst>
        </xdr:cNvPr>
        <xdr:cNvSpPr>
          <a:spLocks noChangeAspect="1" noChangeArrowheads="1"/>
        </xdr:cNvSpPr>
      </xdr:nvSpPr>
      <xdr:spPr bwMode="auto">
        <a:xfrm>
          <a:off x="3857625" y="16573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28</xdr:col>
      <xdr:colOff>0</xdr:colOff>
      <xdr:row>20</xdr:row>
      <xdr:rowOff>0</xdr:rowOff>
    </xdr:from>
    <xdr:ext cx="304800" cy="276225"/>
    <xdr:sp macro="" textlink="">
      <xdr:nvSpPr>
        <xdr:cNvPr id="14" name="AutoShape 4549" descr="UND">
          <a:extLst>
            <a:ext uri="{FF2B5EF4-FFF2-40B4-BE49-F238E27FC236}">
              <a16:creationId xmlns:a16="http://schemas.microsoft.com/office/drawing/2014/main" id="{00000000-0008-0000-0200-00000E000000}"/>
            </a:ext>
          </a:extLst>
        </xdr:cNvPr>
        <xdr:cNvSpPr>
          <a:spLocks noChangeAspect="1" noChangeArrowheads="1"/>
        </xdr:cNvSpPr>
      </xdr:nvSpPr>
      <xdr:spPr bwMode="auto">
        <a:xfrm>
          <a:off x="3857625" y="16573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28</xdr:col>
      <xdr:colOff>0</xdr:colOff>
      <xdr:row>47</xdr:row>
      <xdr:rowOff>0</xdr:rowOff>
    </xdr:from>
    <xdr:ext cx="304800" cy="276225"/>
    <xdr:sp macro="" textlink="">
      <xdr:nvSpPr>
        <xdr:cNvPr id="15" name="AutoShape 4669" descr="UND">
          <a:extLst>
            <a:ext uri="{FF2B5EF4-FFF2-40B4-BE49-F238E27FC236}">
              <a16:creationId xmlns:a16="http://schemas.microsoft.com/office/drawing/2014/main" id="{00000000-0008-0000-0200-00000F000000}"/>
            </a:ext>
          </a:extLst>
        </xdr:cNvPr>
        <xdr:cNvSpPr>
          <a:spLocks noChangeAspect="1" noChangeArrowheads="1"/>
        </xdr:cNvSpPr>
      </xdr:nvSpPr>
      <xdr:spPr bwMode="auto">
        <a:xfrm>
          <a:off x="3857625" y="48958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28</xdr:col>
      <xdr:colOff>0</xdr:colOff>
      <xdr:row>18</xdr:row>
      <xdr:rowOff>85725</xdr:rowOff>
    </xdr:from>
    <xdr:ext cx="304800" cy="285750"/>
    <xdr:sp macro="" textlink="">
      <xdr:nvSpPr>
        <xdr:cNvPr id="16" name="AutoShape 4754" descr="UND">
          <a:extLst>
            <a:ext uri="{FF2B5EF4-FFF2-40B4-BE49-F238E27FC236}">
              <a16:creationId xmlns:a16="http://schemas.microsoft.com/office/drawing/2014/main" id="{00000000-0008-0000-0200-000010000000}"/>
            </a:ext>
          </a:extLst>
        </xdr:cNvPr>
        <xdr:cNvSpPr>
          <a:spLocks noChangeAspect="1" noChangeArrowheads="1"/>
        </xdr:cNvSpPr>
      </xdr:nvSpPr>
      <xdr:spPr bwMode="auto">
        <a:xfrm>
          <a:off x="4276725" y="1419225"/>
          <a:ext cx="304800" cy="2857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29</xdr:col>
      <xdr:colOff>0</xdr:colOff>
      <xdr:row>51</xdr:row>
      <xdr:rowOff>0</xdr:rowOff>
    </xdr:from>
    <xdr:to>
      <xdr:col>29</xdr:col>
      <xdr:colOff>304800</xdr:colOff>
      <xdr:row>52</xdr:row>
      <xdr:rowOff>114300</xdr:rowOff>
    </xdr:to>
    <xdr:sp macro="" textlink="">
      <xdr:nvSpPr>
        <xdr:cNvPr id="2" name="AutoShape 4669" descr="UND">
          <a:extLst>
            <a:ext uri="{FF2B5EF4-FFF2-40B4-BE49-F238E27FC236}">
              <a16:creationId xmlns:a16="http://schemas.microsoft.com/office/drawing/2014/main" id="{439E330A-1DDE-4395-9C47-7B98025D878C}"/>
            </a:ext>
          </a:extLst>
        </xdr:cNvPr>
        <xdr:cNvSpPr>
          <a:spLocks noChangeAspect="1" noChangeArrowheads="1"/>
        </xdr:cNvSpPr>
      </xdr:nvSpPr>
      <xdr:spPr bwMode="auto">
        <a:xfrm>
          <a:off x="12372975" y="77724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29</xdr:col>
      <xdr:colOff>0</xdr:colOff>
      <xdr:row>40</xdr:row>
      <xdr:rowOff>0</xdr:rowOff>
    </xdr:from>
    <xdr:ext cx="304800" cy="276225"/>
    <xdr:sp macro="" textlink="">
      <xdr:nvSpPr>
        <xdr:cNvPr id="22" name="AutoShape 4669" descr="UND">
          <a:extLst>
            <a:ext uri="{FF2B5EF4-FFF2-40B4-BE49-F238E27FC236}">
              <a16:creationId xmlns:a16="http://schemas.microsoft.com/office/drawing/2014/main" id="{587F9FCE-9D25-4CCB-826C-7165787E321F}"/>
            </a:ext>
          </a:extLst>
        </xdr:cNvPr>
        <xdr:cNvSpPr>
          <a:spLocks noChangeAspect="1" noChangeArrowheads="1"/>
        </xdr:cNvSpPr>
      </xdr:nvSpPr>
      <xdr:spPr bwMode="auto">
        <a:xfrm>
          <a:off x="12372975" y="6477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29</xdr:col>
      <xdr:colOff>0</xdr:colOff>
      <xdr:row>51</xdr:row>
      <xdr:rowOff>0</xdr:rowOff>
    </xdr:from>
    <xdr:to>
      <xdr:col>29</xdr:col>
      <xdr:colOff>304800</xdr:colOff>
      <xdr:row>52</xdr:row>
      <xdr:rowOff>114300</xdr:rowOff>
    </xdr:to>
    <xdr:sp macro="" textlink="">
      <xdr:nvSpPr>
        <xdr:cNvPr id="25" name="AutoShape 4669" descr="UND">
          <a:extLst>
            <a:ext uri="{FF2B5EF4-FFF2-40B4-BE49-F238E27FC236}">
              <a16:creationId xmlns:a16="http://schemas.microsoft.com/office/drawing/2014/main" id="{31AD1B04-8D44-4559-899E-FDDBC386AD5C}"/>
            </a:ext>
          </a:extLst>
        </xdr:cNvPr>
        <xdr:cNvSpPr>
          <a:spLocks noChangeAspect="1" noChangeArrowheads="1"/>
        </xdr:cNvSpPr>
      </xdr:nvSpPr>
      <xdr:spPr bwMode="auto">
        <a:xfrm>
          <a:off x="12372975" y="77724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37</xdr:row>
      <xdr:rowOff>0</xdr:rowOff>
    </xdr:from>
    <xdr:to>
      <xdr:col>29</xdr:col>
      <xdr:colOff>304800</xdr:colOff>
      <xdr:row>38</xdr:row>
      <xdr:rowOff>114300</xdr:rowOff>
    </xdr:to>
    <xdr:sp macro="" textlink="">
      <xdr:nvSpPr>
        <xdr:cNvPr id="26" name="AutoShape 4812" descr="UND">
          <a:extLst>
            <a:ext uri="{FF2B5EF4-FFF2-40B4-BE49-F238E27FC236}">
              <a16:creationId xmlns:a16="http://schemas.microsoft.com/office/drawing/2014/main" id="{58DBE759-2465-46B6-A5EA-DA98B2AD5D65}"/>
            </a:ext>
          </a:extLst>
        </xdr:cNvPr>
        <xdr:cNvSpPr>
          <a:spLocks noChangeAspect="1" noChangeArrowheads="1"/>
        </xdr:cNvSpPr>
      </xdr:nvSpPr>
      <xdr:spPr bwMode="auto">
        <a:xfrm>
          <a:off x="12372975" y="58293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39</xdr:row>
      <xdr:rowOff>0</xdr:rowOff>
    </xdr:from>
    <xdr:to>
      <xdr:col>29</xdr:col>
      <xdr:colOff>304800</xdr:colOff>
      <xdr:row>40</xdr:row>
      <xdr:rowOff>114300</xdr:rowOff>
    </xdr:to>
    <xdr:sp macro="" textlink="">
      <xdr:nvSpPr>
        <xdr:cNvPr id="27" name="AutoShape 4874" descr="UND">
          <a:extLst>
            <a:ext uri="{FF2B5EF4-FFF2-40B4-BE49-F238E27FC236}">
              <a16:creationId xmlns:a16="http://schemas.microsoft.com/office/drawing/2014/main" id="{9BA697FF-B9F9-42CA-9962-27775F78384F}"/>
            </a:ext>
          </a:extLst>
        </xdr:cNvPr>
        <xdr:cNvSpPr>
          <a:spLocks noChangeAspect="1" noChangeArrowheads="1"/>
        </xdr:cNvSpPr>
      </xdr:nvSpPr>
      <xdr:spPr bwMode="auto">
        <a:xfrm>
          <a:off x="12372975" y="55054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39</xdr:row>
      <xdr:rowOff>0</xdr:rowOff>
    </xdr:from>
    <xdr:to>
      <xdr:col>29</xdr:col>
      <xdr:colOff>304800</xdr:colOff>
      <xdr:row>40</xdr:row>
      <xdr:rowOff>114300</xdr:rowOff>
    </xdr:to>
    <xdr:sp macro="" textlink="">
      <xdr:nvSpPr>
        <xdr:cNvPr id="28" name="AutoShape 4876" descr="UND">
          <a:extLst>
            <a:ext uri="{FF2B5EF4-FFF2-40B4-BE49-F238E27FC236}">
              <a16:creationId xmlns:a16="http://schemas.microsoft.com/office/drawing/2014/main" id="{55A2A638-FC49-4BC3-B370-508EB4CD31D6}"/>
            </a:ext>
          </a:extLst>
        </xdr:cNvPr>
        <xdr:cNvSpPr>
          <a:spLocks noChangeAspect="1" noChangeArrowheads="1"/>
        </xdr:cNvSpPr>
      </xdr:nvSpPr>
      <xdr:spPr bwMode="auto">
        <a:xfrm>
          <a:off x="12372975" y="55054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39</xdr:row>
      <xdr:rowOff>0</xdr:rowOff>
    </xdr:from>
    <xdr:to>
      <xdr:col>29</xdr:col>
      <xdr:colOff>304800</xdr:colOff>
      <xdr:row>40</xdr:row>
      <xdr:rowOff>114300</xdr:rowOff>
    </xdr:to>
    <xdr:sp macro="" textlink="">
      <xdr:nvSpPr>
        <xdr:cNvPr id="29" name="AutoShape 4878" descr="UND">
          <a:extLst>
            <a:ext uri="{FF2B5EF4-FFF2-40B4-BE49-F238E27FC236}">
              <a16:creationId xmlns:a16="http://schemas.microsoft.com/office/drawing/2014/main" id="{09CC0561-7F3F-4160-906E-41B2B252612B}"/>
            </a:ext>
          </a:extLst>
        </xdr:cNvPr>
        <xdr:cNvSpPr>
          <a:spLocks noChangeAspect="1" noChangeArrowheads="1"/>
        </xdr:cNvSpPr>
      </xdr:nvSpPr>
      <xdr:spPr bwMode="auto">
        <a:xfrm>
          <a:off x="12372975" y="55054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39</xdr:row>
      <xdr:rowOff>0</xdr:rowOff>
    </xdr:from>
    <xdr:to>
      <xdr:col>29</xdr:col>
      <xdr:colOff>304800</xdr:colOff>
      <xdr:row>40</xdr:row>
      <xdr:rowOff>114300</xdr:rowOff>
    </xdr:to>
    <xdr:sp macro="" textlink="">
      <xdr:nvSpPr>
        <xdr:cNvPr id="30" name="AutoShape 4890" descr="UND">
          <a:extLst>
            <a:ext uri="{FF2B5EF4-FFF2-40B4-BE49-F238E27FC236}">
              <a16:creationId xmlns:a16="http://schemas.microsoft.com/office/drawing/2014/main" id="{EF1C575F-B391-4239-BC32-F1E40C295E51}"/>
            </a:ext>
          </a:extLst>
        </xdr:cNvPr>
        <xdr:cNvSpPr>
          <a:spLocks noChangeAspect="1" noChangeArrowheads="1"/>
        </xdr:cNvSpPr>
      </xdr:nvSpPr>
      <xdr:spPr bwMode="auto">
        <a:xfrm>
          <a:off x="12372975" y="55054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39</xdr:row>
      <xdr:rowOff>0</xdr:rowOff>
    </xdr:from>
    <xdr:to>
      <xdr:col>29</xdr:col>
      <xdr:colOff>304800</xdr:colOff>
      <xdr:row>40</xdr:row>
      <xdr:rowOff>114300</xdr:rowOff>
    </xdr:to>
    <xdr:sp macro="" textlink="">
      <xdr:nvSpPr>
        <xdr:cNvPr id="31" name="AutoShape 4892" descr="UND">
          <a:extLst>
            <a:ext uri="{FF2B5EF4-FFF2-40B4-BE49-F238E27FC236}">
              <a16:creationId xmlns:a16="http://schemas.microsoft.com/office/drawing/2014/main" id="{8FBBDA61-3922-4346-B257-E0F2E1BD1DAC}"/>
            </a:ext>
          </a:extLst>
        </xdr:cNvPr>
        <xdr:cNvSpPr>
          <a:spLocks noChangeAspect="1" noChangeArrowheads="1"/>
        </xdr:cNvSpPr>
      </xdr:nvSpPr>
      <xdr:spPr bwMode="auto">
        <a:xfrm>
          <a:off x="12372975" y="55054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35</xdr:row>
      <xdr:rowOff>0</xdr:rowOff>
    </xdr:from>
    <xdr:to>
      <xdr:col>29</xdr:col>
      <xdr:colOff>304800</xdr:colOff>
      <xdr:row>36</xdr:row>
      <xdr:rowOff>114300</xdr:rowOff>
    </xdr:to>
    <xdr:sp macro="" textlink="">
      <xdr:nvSpPr>
        <xdr:cNvPr id="32" name="AutoShape 4964" descr="UND">
          <a:extLst>
            <a:ext uri="{FF2B5EF4-FFF2-40B4-BE49-F238E27FC236}">
              <a16:creationId xmlns:a16="http://schemas.microsoft.com/office/drawing/2014/main" id="{3F6065DD-39F1-4C57-8881-E8CDDF79F4A3}"/>
            </a:ext>
          </a:extLst>
        </xdr:cNvPr>
        <xdr:cNvSpPr>
          <a:spLocks noChangeAspect="1" noChangeArrowheads="1"/>
        </xdr:cNvSpPr>
      </xdr:nvSpPr>
      <xdr:spPr bwMode="auto">
        <a:xfrm>
          <a:off x="12372975" y="5667375"/>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29</xdr:col>
      <xdr:colOff>0</xdr:colOff>
      <xdr:row>40</xdr:row>
      <xdr:rowOff>0</xdr:rowOff>
    </xdr:from>
    <xdr:ext cx="304800" cy="276225"/>
    <xdr:sp macro="" textlink="">
      <xdr:nvSpPr>
        <xdr:cNvPr id="33" name="AutoShape 4669" descr="UND">
          <a:extLst>
            <a:ext uri="{FF2B5EF4-FFF2-40B4-BE49-F238E27FC236}">
              <a16:creationId xmlns:a16="http://schemas.microsoft.com/office/drawing/2014/main" id="{AB9A684D-90B5-4553-9C50-0A215B33C873}"/>
            </a:ext>
          </a:extLst>
        </xdr:cNvPr>
        <xdr:cNvSpPr>
          <a:spLocks noChangeAspect="1" noChangeArrowheads="1"/>
        </xdr:cNvSpPr>
      </xdr:nvSpPr>
      <xdr:spPr bwMode="auto">
        <a:xfrm>
          <a:off x="12372975" y="6477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42</xdr:row>
      <xdr:rowOff>0</xdr:rowOff>
    </xdr:from>
    <xdr:ext cx="304800" cy="276225"/>
    <xdr:sp macro="" textlink="">
      <xdr:nvSpPr>
        <xdr:cNvPr id="34" name="AutoShape 4812" descr="UND">
          <a:extLst>
            <a:ext uri="{FF2B5EF4-FFF2-40B4-BE49-F238E27FC236}">
              <a16:creationId xmlns:a16="http://schemas.microsoft.com/office/drawing/2014/main" id="{79FC8972-A514-41F9-AFF9-1EF1B2FE9CE5}"/>
            </a:ext>
          </a:extLst>
        </xdr:cNvPr>
        <xdr:cNvSpPr>
          <a:spLocks noChangeAspect="1" noChangeArrowheads="1"/>
        </xdr:cNvSpPr>
      </xdr:nvSpPr>
      <xdr:spPr bwMode="auto">
        <a:xfrm>
          <a:off x="12372975" y="61531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22</xdr:col>
      <xdr:colOff>0</xdr:colOff>
      <xdr:row>44</xdr:row>
      <xdr:rowOff>0</xdr:rowOff>
    </xdr:from>
    <xdr:to>
      <xdr:col>22</xdr:col>
      <xdr:colOff>304800</xdr:colOff>
      <xdr:row>45</xdr:row>
      <xdr:rowOff>114300</xdr:rowOff>
    </xdr:to>
    <xdr:sp macro="" textlink="">
      <xdr:nvSpPr>
        <xdr:cNvPr id="4" name="AutoShape 4669" descr="UND">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504825" y="554355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22</xdr:col>
      <xdr:colOff>0</xdr:colOff>
      <xdr:row>42</xdr:row>
      <xdr:rowOff>0</xdr:rowOff>
    </xdr:from>
    <xdr:to>
      <xdr:col>22</xdr:col>
      <xdr:colOff>304800</xdr:colOff>
      <xdr:row>43</xdr:row>
      <xdr:rowOff>114300</xdr:rowOff>
    </xdr:to>
    <xdr:sp macro="" textlink="">
      <xdr:nvSpPr>
        <xdr:cNvPr id="6" name="AutoShape 4812" descr="UND">
          <a:extLst>
            <a:ext uri="{FF2B5EF4-FFF2-40B4-BE49-F238E27FC236}">
              <a16:creationId xmlns:a16="http://schemas.microsoft.com/office/drawing/2014/main" id="{00000000-0008-0000-0300-000006000000}"/>
            </a:ext>
          </a:extLst>
        </xdr:cNvPr>
        <xdr:cNvSpPr>
          <a:spLocks noChangeAspect="1" noChangeArrowheads="1"/>
        </xdr:cNvSpPr>
      </xdr:nvSpPr>
      <xdr:spPr bwMode="auto">
        <a:xfrm>
          <a:off x="504825" y="52197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22</xdr:col>
      <xdr:colOff>0</xdr:colOff>
      <xdr:row>28</xdr:row>
      <xdr:rowOff>0</xdr:rowOff>
    </xdr:from>
    <xdr:to>
      <xdr:col>22</xdr:col>
      <xdr:colOff>304800</xdr:colOff>
      <xdr:row>29</xdr:row>
      <xdr:rowOff>114300</xdr:rowOff>
    </xdr:to>
    <xdr:sp macro="" textlink="">
      <xdr:nvSpPr>
        <xdr:cNvPr id="12" name="AutoShape 4964" descr="UND">
          <a:extLst>
            <a:ext uri="{FF2B5EF4-FFF2-40B4-BE49-F238E27FC236}">
              <a16:creationId xmlns:a16="http://schemas.microsoft.com/office/drawing/2014/main" id="{00000000-0008-0000-0300-00000C000000}"/>
            </a:ext>
          </a:extLst>
        </xdr:cNvPr>
        <xdr:cNvSpPr>
          <a:spLocks noChangeAspect="1" noChangeArrowheads="1"/>
        </xdr:cNvSpPr>
      </xdr:nvSpPr>
      <xdr:spPr bwMode="auto">
        <a:xfrm>
          <a:off x="504825" y="26289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22</xdr:col>
      <xdr:colOff>0</xdr:colOff>
      <xdr:row>47</xdr:row>
      <xdr:rowOff>0</xdr:rowOff>
    </xdr:from>
    <xdr:to>
      <xdr:col>22</xdr:col>
      <xdr:colOff>304800</xdr:colOff>
      <xdr:row>48</xdr:row>
      <xdr:rowOff>114300</xdr:rowOff>
    </xdr:to>
    <xdr:sp macro="" textlink="">
      <xdr:nvSpPr>
        <xdr:cNvPr id="15" name="AutoShape 4669" descr="UND">
          <a:extLst>
            <a:ext uri="{FF2B5EF4-FFF2-40B4-BE49-F238E27FC236}">
              <a16:creationId xmlns:a16="http://schemas.microsoft.com/office/drawing/2014/main" id="{00000000-0008-0000-0300-00000F000000}"/>
            </a:ext>
          </a:extLst>
        </xdr:cNvPr>
        <xdr:cNvSpPr>
          <a:spLocks noChangeAspect="1" noChangeArrowheads="1"/>
        </xdr:cNvSpPr>
      </xdr:nvSpPr>
      <xdr:spPr bwMode="auto">
        <a:xfrm>
          <a:off x="504825" y="58674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22</xdr:col>
      <xdr:colOff>0</xdr:colOff>
      <xdr:row>30</xdr:row>
      <xdr:rowOff>0</xdr:rowOff>
    </xdr:from>
    <xdr:to>
      <xdr:col>22</xdr:col>
      <xdr:colOff>304800</xdr:colOff>
      <xdr:row>31</xdr:row>
      <xdr:rowOff>114300</xdr:rowOff>
    </xdr:to>
    <xdr:sp macro="" textlink="">
      <xdr:nvSpPr>
        <xdr:cNvPr id="17" name="AutoShape 4812" descr="UND">
          <a:extLst>
            <a:ext uri="{FF2B5EF4-FFF2-40B4-BE49-F238E27FC236}">
              <a16:creationId xmlns:a16="http://schemas.microsoft.com/office/drawing/2014/main" id="{00000000-0008-0000-0300-000011000000}"/>
            </a:ext>
          </a:extLst>
        </xdr:cNvPr>
        <xdr:cNvSpPr>
          <a:spLocks noChangeAspect="1" noChangeArrowheads="1"/>
        </xdr:cNvSpPr>
      </xdr:nvSpPr>
      <xdr:spPr bwMode="auto">
        <a:xfrm>
          <a:off x="504825" y="457200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oneCellAnchor>
    <xdr:from>
      <xdr:col>21</xdr:col>
      <xdr:colOff>0</xdr:colOff>
      <xdr:row>52</xdr:row>
      <xdr:rowOff>0</xdr:rowOff>
    </xdr:from>
    <xdr:ext cx="304800" cy="276225"/>
    <xdr:sp macro="" textlink="">
      <xdr:nvSpPr>
        <xdr:cNvPr id="60" name="AutoShape 4669" descr="UND">
          <a:extLst>
            <a:ext uri="{FF2B5EF4-FFF2-40B4-BE49-F238E27FC236}">
              <a16:creationId xmlns:a16="http://schemas.microsoft.com/office/drawing/2014/main" id="{00000000-0008-0000-0400-00003C000000}"/>
            </a:ext>
          </a:extLst>
        </xdr:cNvPr>
        <xdr:cNvSpPr>
          <a:spLocks noChangeAspect="1" noChangeArrowheads="1"/>
        </xdr:cNvSpPr>
      </xdr:nvSpPr>
      <xdr:spPr bwMode="auto">
        <a:xfrm>
          <a:off x="3962400" y="5775960"/>
          <a:ext cx="304800" cy="2762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0</xdr:colOff>
      <xdr:row>33</xdr:row>
      <xdr:rowOff>85725</xdr:rowOff>
    </xdr:from>
    <xdr:ext cx="304800" cy="285750"/>
    <xdr:sp macro="" textlink="">
      <xdr:nvSpPr>
        <xdr:cNvPr id="61" name="AutoShape 4754" descr="UND">
          <a:extLst>
            <a:ext uri="{FF2B5EF4-FFF2-40B4-BE49-F238E27FC236}">
              <a16:creationId xmlns:a16="http://schemas.microsoft.com/office/drawing/2014/main" id="{00000000-0008-0000-0400-00003D000000}"/>
            </a:ext>
          </a:extLst>
        </xdr:cNvPr>
        <xdr:cNvSpPr>
          <a:spLocks noChangeAspect="1" noChangeArrowheads="1"/>
        </xdr:cNvSpPr>
      </xdr:nvSpPr>
      <xdr:spPr bwMode="auto">
        <a:xfrm>
          <a:off x="4381500" y="6387465"/>
          <a:ext cx="304800" cy="2857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419100</xdr:colOff>
      <xdr:row>39</xdr:row>
      <xdr:rowOff>0</xdr:rowOff>
    </xdr:from>
    <xdr:ext cx="304800" cy="285750"/>
    <xdr:sp macro="" textlink="">
      <xdr:nvSpPr>
        <xdr:cNvPr id="66" name="AutoShape 4754" descr="UND">
          <a:extLst>
            <a:ext uri="{FF2B5EF4-FFF2-40B4-BE49-F238E27FC236}">
              <a16:creationId xmlns:a16="http://schemas.microsoft.com/office/drawing/2014/main" id="{00000000-0008-0000-0400-000042000000}"/>
            </a:ext>
          </a:extLst>
        </xdr:cNvPr>
        <xdr:cNvSpPr>
          <a:spLocks noChangeAspect="1" noChangeArrowheads="1"/>
        </xdr:cNvSpPr>
      </xdr:nvSpPr>
      <xdr:spPr bwMode="auto">
        <a:xfrm>
          <a:off x="4381500" y="2005965"/>
          <a:ext cx="304800" cy="2857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28551-4A4D-460F-AE88-BD5BE77CDE3C}">
  <dimension ref="B3:B22"/>
  <sheetViews>
    <sheetView workbookViewId="0">
      <selection activeCell="E17" sqref="E17"/>
    </sheetView>
  </sheetViews>
  <sheetFormatPr defaultRowHeight="12.75" x14ac:dyDescent="0.2"/>
  <sheetData>
    <row r="3" spans="2:2" ht="15.75" x14ac:dyDescent="0.25">
      <c r="B3" s="99" t="s">
        <v>243</v>
      </c>
    </row>
    <row r="5" spans="2:2" x14ac:dyDescent="0.2">
      <c r="B5" s="100" t="s">
        <v>247</v>
      </c>
    </row>
    <row r="6" spans="2:2" x14ac:dyDescent="0.2">
      <c r="B6" s="100" t="s">
        <v>248</v>
      </c>
    </row>
    <row r="7" spans="2:2" x14ac:dyDescent="0.2">
      <c r="B7" s="100"/>
    </row>
    <row r="8" spans="2:2" x14ac:dyDescent="0.2">
      <c r="B8" s="100" t="s">
        <v>249</v>
      </c>
    </row>
    <row r="9" spans="2:2" x14ac:dyDescent="0.2">
      <c r="B9" s="100" t="s">
        <v>250</v>
      </c>
    </row>
    <row r="10" spans="2:2" x14ac:dyDescent="0.2">
      <c r="B10" s="100"/>
    </row>
    <row r="11" spans="2:2" x14ac:dyDescent="0.2">
      <c r="B11" s="100" t="s">
        <v>251</v>
      </c>
    </row>
    <row r="12" spans="2:2" x14ac:dyDescent="0.2">
      <c r="B12" s="100" t="s">
        <v>252</v>
      </c>
    </row>
    <row r="13" spans="2:2" x14ac:dyDescent="0.2">
      <c r="B13" s="100" t="s">
        <v>253</v>
      </c>
    </row>
    <row r="14" spans="2:2" x14ac:dyDescent="0.2">
      <c r="B14" s="100"/>
    </row>
    <row r="15" spans="2:2" x14ac:dyDescent="0.2">
      <c r="B15" s="100"/>
    </row>
    <row r="16" spans="2:2" x14ac:dyDescent="0.2">
      <c r="B16" s="100"/>
    </row>
    <row r="17" spans="2:2" x14ac:dyDescent="0.2">
      <c r="B17" s="100"/>
    </row>
    <row r="18" spans="2:2" x14ac:dyDescent="0.2">
      <c r="B18" s="100"/>
    </row>
    <row r="19" spans="2:2" x14ac:dyDescent="0.2">
      <c r="B19" s="100"/>
    </row>
    <row r="20" spans="2:2" x14ac:dyDescent="0.2">
      <c r="B20" s="100"/>
    </row>
    <row r="21" spans="2:2" x14ac:dyDescent="0.2">
      <c r="B21" s="100"/>
    </row>
    <row r="22" spans="2:2" x14ac:dyDescent="0.2">
      <c r="B22" s="10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60"/>
  <sheetViews>
    <sheetView tabSelected="1" workbookViewId="0"/>
  </sheetViews>
  <sheetFormatPr defaultColWidth="9.140625" defaultRowHeight="12.75" customHeight="1" x14ac:dyDescent="0.15"/>
  <cols>
    <col min="1" max="1" width="4" style="5" customWidth="1"/>
    <col min="2" max="2" width="5.140625" style="5" customWidth="1"/>
    <col min="3" max="15" width="7.7109375" style="5" customWidth="1"/>
    <col min="16" max="16" width="6.7109375" style="5" customWidth="1"/>
    <col min="17" max="20" width="7.7109375" style="5" customWidth="1"/>
    <col min="21" max="21" width="7.7109375" style="14" customWidth="1"/>
    <col min="22" max="23" width="7.7109375" style="5" customWidth="1"/>
    <col min="24" max="24" width="5.140625" style="14" customWidth="1"/>
    <col min="25" max="25" width="10.28515625" style="18" customWidth="1"/>
    <col min="26" max="26" width="4.42578125" style="18" customWidth="1"/>
    <col min="27" max="27" width="4.140625" style="18" customWidth="1"/>
    <col min="28" max="16384" width="9.140625" style="5"/>
  </cols>
  <sheetData>
    <row r="1" spans="2:28" ht="12.75" customHeight="1" thickBot="1" x14ac:dyDescent="0.2"/>
    <row r="2" spans="2:28" ht="18" customHeight="1" thickBot="1" x14ac:dyDescent="0.2">
      <c r="C2" s="84" t="s">
        <v>239</v>
      </c>
      <c r="D2" s="85"/>
      <c r="E2" s="85"/>
      <c r="F2" s="85"/>
      <c r="G2" s="85"/>
      <c r="H2" s="85"/>
      <c r="I2" s="85"/>
      <c r="J2" s="85"/>
      <c r="K2" s="85"/>
      <c r="L2" s="85"/>
      <c r="M2" s="85"/>
      <c r="N2" s="85"/>
      <c r="O2" s="85"/>
      <c r="P2" s="85"/>
      <c r="Q2" s="85"/>
      <c r="R2" s="85"/>
      <c r="S2" s="85"/>
      <c r="T2" s="85"/>
      <c r="U2" s="85"/>
      <c r="V2" s="85"/>
      <c r="W2" s="85"/>
      <c r="X2" s="85"/>
      <c r="Y2" s="86"/>
      <c r="Z2" s="32"/>
    </row>
    <row r="4" spans="2:28" ht="12.75" customHeight="1" x14ac:dyDescent="0.15">
      <c r="B4" s="63"/>
      <c r="C4" s="5" t="s">
        <v>183</v>
      </c>
    </row>
    <row r="5" spans="2:28" ht="12.75" customHeight="1" x14ac:dyDescent="0.15">
      <c r="C5" s="5" t="s">
        <v>184</v>
      </c>
    </row>
    <row r="6" spans="2:28" ht="12.75" customHeight="1" x14ac:dyDescent="0.15">
      <c r="C6" s="5" t="s">
        <v>185</v>
      </c>
    </row>
    <row r="7" spans="2:28" ht="12.75" customHeight="1" x14ac:dyDescent="0.15">
      <c r="C7" s="5" t="s">
        <v>221</v>
      </c>
    </row>
    <row r="9" spans="2:28" ht="12.75" customHeight="1" x14ac:dyDescent="0.15">
      <c r="B9" s="5" t="s">
        <v>0</v>
      </c>
      <c r="C9" s="5" t="s">
        <v>190</v>
      </c>
    </row>
    <row r="10" spans="2:28" ht="12.75" customHeight="1" thickBot="1" x14ac:dyDescent="0.2">
      <c r="B10" s="26"/>
      <c r="C10" s="5" t="s">
        <v>188</v>
      </c>
    </row>
    <row r="11" spans="2:28" ht="12.75" customHeight="1" thickBot="1" x14ac:dyDescent="0.2">
      <c r="B11" s="55"/>
      <c r="C11" s="5" t="s">
        <v>187</v>
      </c>
      <c r="U11" s="5"/>
      <c r="X11" s="5"/>
      <c r="Y11" s="5"/>
      <c r="Z11" s="14"/>
      <c r="AA11" s="5"/>
      <c r="AB11" s="18"/>
    </row>
    <row r="12" spans="2:28" ht="12.75" customHeight="1" thickBot="1" x14ac:dyDescent="0.2"/>
    <row r="13" spans="2:28" s="3" customFormat="1" ht="12.75" customHeight="1" thickBot="1" x14ac:dyDescent="0.2">
      <c r="B13" s="12" t="s">
        <v>41</v>
      </c>
      <c r="C13" s="12" t="s">
        <v>40</v>
      </c>
      <c r="D13" s="12">
        <v>2000</v>
      </c>
      <c r="E13" s="12">
        <v>2001</v>
      </c>
      <c r="F13" s="12">
        <v>2003</v>
      </c>
      <c r="G13" s="55">
        <v>2004</v>
      </c>
      <c r="H13" s="12">
        <v>2005</v>
      </c>
      <c r="I13" s="12">
        <v>2007</v>
      </c>
      <c r="J13" s="55">
        <v>2008</v>
      </c>
      <c r="K13" s="12">
        <v>2009</v>
      </c>
      <c r="L13" s="12">
        <v>2011</v>
      </c>
      <c r="M13" s="55">
        <v>2012</v>
      </c>
      <c r="N13" s="12">
        <v>2013</v>
      </c>
      <c r="O13" s="12">
        <v>2015</v>
      </c>
      <c r="P13" s="55">
        <v>2016</v>
      </c>
      <c r="Q13" s="12">
        <v>2017</v>
      </c>
      <c r="R13" s="12">
        <v>2019</v>
      </c>
      <c r="S13" s="55">
        <v>2021</v>
      </c>
      <c r="T13" s="12">
        <v>2022</v>
      </c>
      <c r="U13" s="12" t="s">
        <v>38</v>
      </c>
      <c r="V13" s="12" t="s">
        <v>47</v>
      </c>
      <c r="W13" s="12" t="s">
        <v>46</v>
      </c>
      <c r="X13" s="64"/>
      <c r="Y13" s="15" t="s">
        <v>189</v>
      </c>
      <c r="Z13" s="15" t="s">
        <v>43</v>
      </c>
      <c r="AA13" s="28"/>
    </row>
    <row r="14" spans="2:28" ht="12.75" customHeight="1" x14ac:dyDescent="0.15">
      <c r="B14" s="5">
        <v>1</v>
      </c>
      <c r="C14" s="1" t="s">
        <v>1</v>
      </c>
      <c r="D14" s="70">
        <v>332</v>
      </c>
      <c r="E14" s="70">
        <v>238</v>
      </c>
      <c r="F14" s="70">
        <v>214</v>
      </c>
      <c r="G14" s="70">
        <v>234</v>
      </c>
      <c r="H14" s="70">
        <v>161</v>
      </c>
      <c r="I14" s="71">
        <v>232</v>
      </c>
      <c r="J14" s="71">
        <v>278</v>
      </c>
      <c r="K14" s="71">
        <v>290</v>
      </c>
      <c r="L14" s="2">
        <v>269</v>
      </c>
      <c r="M14" s="26">
        <v>326</v>
      </c>
      <c r="N14" s="2">
        <v>288</v>
      </c>
      <c r="O14" s="2">
        <v>322</v>
      </c>
      <c r="P14" s="2">
        <v>343</v>
      </c>
      <c r="Q14" s="26">
        <v>377</v>
      </c>
      <c r="R14" s="2">
        <v>288</v>
      </c>
      <c r="S14" s="2">
        <v>275</v>
      </c>
      <c r="T14" s="2">
        <v>316</v>
      </c>
      <c r="U14" s="13">
        <f>SUM(L14:T14)</f>
        <v>2804</v>
      </c>
      <c r="V14" s="18">
        <f>(U14/$U$58)*100</f>
        <v>12.660285353079285</v>
      </c>
      <c r="W14" s="18">
        <f>V14</f>
        <v>12.660285353079285</v>
      </c>
      <c r="X14" s="18"/>
      <c r="Y14" s="28">
        <f>U14/9</f>
        <v>311.55555555555554</v>
      </c>
      <c r="Z14" s="1">
        <v>68</v>
      </c>
      <c r="AA14" s="1"/>
    </row>
    <row r="15" spans="2:28" ht="12.75" customHeight="1" x14ac:dyDescent="0.15">
      <c r="B15" s="5">
        <v>2</v>
      </c>
      <c r="C15" s="1" t="s">
        <v>2</v>
      </c>
      <c r="D15" s="70">
        <v>376</v>
      </c>
      <c r="E15" s="70">
        <v>350</v>
      </c>
      <c r="F15" s="70">
        <v>250</v>
      </c>
      <c r="G15" s="70">
        <v>222</v>
      </c>
      <c r="H15" s="70">
        <v>283</v>
      </c>
      <c r="I15" s="71">
        <v>281</v>
      </c>
      <c r="J15" s="71">
        <v>232</v>
      </c>
      <c r="K15" s="72">
        <v>339</v>
      </c>
      <c r="L15" s="2">
        <v>316</v>
      </c>
      <c r="M15" s="2">
        <v>326</v>
      </c>
      <c r="N15" s="2">
        <v>339</v>
      </c>
      <c r="O15" s="2">
        <v>381</v>
      </c>
      <c r="P15" s="2">
        <v>317</v>
      </c>
      <c r="Q15" s="2">
        <v>302</v>
      </c>
      <c r="R15" s="2">
        <v>218</v>
      </c>
      <c r="S15" s="2">
        <v>229</v>
      </c>
      <c r="T15" s="2">
        <v>148</v>
      </c>
      <c r="U15" s="13">
        <f>SUM(L15:T15)</f>
        <v>2576</v>
      </c>
      <c r="V15" s="18">
        <f>(U15/$U$58)*100</f>
        <v>11.630847029077119</v>
      </c>
      <c r="W15" s="18">
        <f t="shared" ref="W15:W16" si="0">W14+V15</f>
        <v>24.291132382156405</v>
      </c>
      <c r="X15" s="18"/>
      <c r="Y15" s="28">
        <f t="shared" ref="Y15:Y56" si="1">U15/9</f>
        <v>286.22222222222223</v>
      </c>
      <c r="Z15" s="1">
        <v>84</v>
      </c>
      <c r="AA15" s="1"/>
    </row>
    <row r="16" spans="2:28" ht="12.75" customHeight="1" x14ac:dyDescent="0.15">
      <c r="B16" s="5">
        <v>3</v>
      </c>
      <c r="C16" s="1" t="s">
        <v>0</v>
      </c>
      <c r="D16" s="70">
        <v>423</v>
      </c>
      <c r="E16" s="70">
        <v>493</v>
      </c>
      <c r="F16" s="70">
        <v>562</v>
      </c>
      <c r="G16" s="70">
        <v>536</v>
      </c>
      <c r="H16" s="70">
        <v>523</v>
      </c>
      <c r="I16" s="71">
        <v>570</v>
      </c>
      <c r="J16" s="71">
        <v>598</v>
      </c>
      <c r="K16" s="71">
        <v>475</v>
      </c>
      <c r="L16" s="2">
        <v>487</v>
      </c>
      <c r="M16" s="2">
        <v>510</v>
      </c>
      <c r="N16" s="26">
        <v>509</v>
      </c>
      <c r="O16" s="2">
        <v>217</v>
      </c>
      <c r="P16" s="2">
        <v>8</v>
      </c>
      <c r="Q16" s="2">
        <v>122</v>
      </c>
      <c r="R16" s="2">
        <v>99</v>
      </c>
      <c r="S16" s="2">
        <v>68</v>
      </c>
      <c r="T16" s="2">
        <v>0</v>
      </c>
      <c r="U16" s="13">
        <f>SUM(L16:T16)</f>
        <v>2020</v>
      </c>
      <c r="V16" s="18">
        <f>(U16/$U$58)*100</f>
        <v>9.1204623442297272</v>
      </c>
      <c r="W16" s="18">
        <f t="shared" si="0"/>
        <v>33.411594726386134</v>
      </c>
      <c r="X16" s="18"/>
      <c r="Y16" s="28">
        <f t="shared" si="1"/>
        <v>224.44444444444446</v>
      </c>
      <c r="Z16" s="1">
        <v>146</v>
      </c>
      <c r="AA16" s="1"/>
    </row>
    <row r="17" spans="2:27" ht="12.75" customHeight="1" x14ac:dyDescent="0.15">
      <c r="B17" s="5">
        <v>4</v>
      </c>
      <c r="C17" s="1" t="s">
        <v>4</v>
      </c>
      <c r="D17" s="70">
        <v>163</v>
      </c>
      <c r="E17" s="70">
        <v>181</v>
      </c>
      <c r="F17" s="70">
        <v>113</v>
      </c>
      <c r="G17" s="70">
        <v>145</v>
      </c>
      <c r="H17" s="70">
        <v>159</v>
      </c>
      <c r="I17" s="71">
        <v>183</v>
      </c>
      <c r="J17" s="71">
        <v>195</v>
      </c>
      <c r="K17" s="71">
        <v>205</v>
      </c>
      <c r="L17" s="2">
        <v>170</v>
      </c>
      <c r="M17" s="2">
        <v>122</v>
      </c>
      <c r="N17" s="2">
        <v>183</v>
      </c>
      <c r="O17" s="2">
        <v>221</v>
      </c>
      <c r="P17" s="2">
        <v>202</v>
      </c>
      <c r="Q17" s="2">
        <v>280</v>
      </c>
      <c r="R17" s="2">
        <v>179</v>
      </c>
      <c r="S17" s="2">
        <v>187</v>
      </c>
      <c r="T17" s="2">
        <v>137</v>
      </c>
      <c r="U17" s="13">
        <f>SUM(L17:T17)</f>
        <v>1681</v>
      </c>
      <c r="V17" s="18">
        <f>(U17/$U$58)*100</f>
        <v>7.5898500993317688</v>
      </c>
      <c r="W17" s="18">
        <f>W16+V17</f>
        <v>41.001444825717904</v>
      </c>
      <c r="X17" s="18"/>
      <c r="Y17" s="28">
        <f t="shared" si="1"/>
        <v>186.77777777777777</v>
      </c>
      <c r="Z17" s="1">
        <v>38</v>
      </c>
      <c r="AA17" s="1"/>
    </row>
    <row r="18" spans="2:27" ht="12.75" customHeight="1" x14ac:dyDescent="0.15">
      <c r="B18" s="5">
        <v>5</v>
      </c>
      <c r="C18" s="1" t="s">
        <v>6</v>
      </c>
      <c r="D18" s="70">
        <v>104</v>
      </c>
      <c r="E18" s="70">
        <v>193</v>
      </c>
      <c r="F18" s="72">
        <v>255</v>
      </c>
      <c r="G18" s="70">
        <v>174</v>
      </c>
      <c r="H18" s="70">
        <v>255</v>
      </c>
      <c r="I18" s="71">
        <v>155</v>
      </c>
      <c r="J18" s="71">
        <v>178</v>
      </c>
      <c r="K18" s="71">
        <v>215</v>
      </c>
      <c r="L18" s="2">
        <v>191</v>
      </c>
      <c r="M18" s="2">
        <v>171</v>
      </c>
      <c r="N18" s="2">
        <v>229</v>
      </c>
      <c r="O18" s="2">
        <v>186</v>
      </c>
      <c r="P18" s="2">
        <v>212</v>
      </c>
      <c r="Q18" s="2">
        <v>201</v>
      </c>
      <c r="R18" s="2">
        <v>125</v>
      </c>
      <c r="S18" s="2">
        <v>154</v>
      </c>
      <c r="T18" s="2">
        <v>161</v>
      </c>
      <c r="U18" s="13">
        <f>SUM(L18:T18)</f>
        <v>1630</v>
      </c>
      <c r="V18" s="18">
        <f>(U18/$U$58)*100</f>
        <v>7.3595810005418096</v>
      </c>
      <c r="W18" s="18">
        <f>W17+V18</f>
        <v>48.361025826259713</v>
      </c>
      <c r="X18" s="18"/>
      <c r="Y18" s="28">
        <f t="shared" si="1"/>
        <v>181.11111111111111</v>
      </c>
      <c r="Z18" s="1">
        <v>65</v>
      </c>
      <c r="AA18" s="1"/>
    </row>
    <row r="19" spans="2:27" ht="12.75" customHeight="1" x14ac:dyDescent="0.15">
      <c r="B19" s="5">
        <v>6</v>
      </c>
      <c r="C19" s="1" t="s">
        <v>5</v>
      </c>
      <c r="D19" s="70">
        <v>189</v>
      </c>
      <c r="E19" s="70">
        <v>123</v>
      </c>
      <c r="F19" s="70">
        <v>200</v>
      </c>
      <c r="G19" s="70">
        <v>192</v>
      </c>
      <c r="H19" s="70">
        <v>178</v>
      </c>
      <c r="I19" s="71">
        <v>151</v>
      </c>
      <c r="J19" s="71">
        <v>191</v>
      </c>
      <c r="K19" s="71">
        <v>112</v>
      </c>
      <c r="L19" s="2">
        <v>173</v>
      </c>
      <c r="M19" s="2">
        <v>198</v>
      </c>
      <c r="N19" s="2">
        <v>185</v>
      </c>
      <c r="O19" s="2">
        <v>109</v>
      </c>
      <c r="P19" s="2">
        <v>108</v>
      </c>
      <c r="Q19" s="2">
        <v>57</v>
      </c>
      <c r="R19" s="2">
        <v>113</v>
      </c>
      <c r="S19" s="2">
        <v>106</v>
      </c>
      <c r="T19" s="2">
        <v>98</v>
      </c>
      <c r="U19" s="13">
        <f>SUM(L19:T19)</f>
        <v>1147</v>
      </c>
      <c r="V19" s="18">
        <f>(U19/$U$58)*100</f>
        <v>5.1787971825898502</v>
      </c>
      <c r="W19" s="18">
        <f>W18+V19</f>
        <v>53.539823008849567</v>
      </c>
      <c r="X19" s="18"/>
      <c r="Y19" s="28">
        <f t="shared" si="1"/>
        <v>127.44444444444444</v>
      </c>
      <c r="Z19" s="1">
        <v>44</v>
      </c>
      <c r="AA19" s="1"/>
    </row>
    <row r="20" spans="2:27" ht="12.75" customHeight="1" x14ac:dyDescent="0.15">
      <c r="B20" s="5">
        <v>7</v>
      </c>
      <c r="C20" s="1" t="s">
        <v>10</v>
      </c>
      <c r="D20" s="70">
        <v>23</v>
      </c>
      <c r="E20" s="70">
        <v>40</v>
      </c>
      <c r="F20" s="70">
        <v>86</v>
      </c>
      <c r="G20" s="70">
        <v>70</v>
      </c>
      <c r="H20" s="70">
        <v>70</v>
      </c>
      <c r="I20" s="71">
        <v>36</v>
      </c>
      <c r="J20" s="71">
        <v>61</v>
      </c>
      <c r="K20" s="71">
        <v>34</v>
      </c>
      <c r="L20" s="2">
        <v>29</v>
      </c>
      <c r="M20" s="2">
        <v>72</v>
      </c>
      <c r="N20" s="2">
        <v>95</v>
      </c>
      <c r="O20" s="2">
        <v>137</v>
      </c>
      <c r="P20" s="2">
        <v>99</v>
      </c>
      <c r="Q20" s="2">
        <v>135</v>
      </c>
      <c r="R20" s="2">
        <v>134</v>
      </c>
      <c r="S20" s="2">
        <v>168</v>
      </c>
      <c r="T20" s="2">
        <v>139</v>
      </c>
      <c r="U20" s="13">
        <f>SUM(L20:T20)</f>
        <v>1008</v>
      </c>
      <c r="V20" s="18">
        <f>(U20/$U$58)*100</f>
        <v>4.5512010113780024</v>
      </c>
      <c r="W20" s="18">
        <f>W19+V20</f>
        <v>58.091024020227572</v>
      </c>
      <c r="X20" s="18"/>
      <c r="Y20" s="28">
        <f t="shared" si="1"/>
        <v>112</v>
      </c>
      <c r="Z20" s="1">
        <v>17</v>
      </c>
      <c r="AA20" s="1"/>
    </row>
    <row r="21" spans="2:27" ht="12.75" customHeight="1" x14ac:dyDescent="0.15">
      <c r="B21" s="5">
        <v>8</v>
      </c>
      <c r="C21" s="1" t="s">
        <v>9</v>
      </c>
      <c r="D21" s="70">
        <v>122</v>
      </c>
      <c r="E21" s="70">
        <v>134</v>
      </c>
      <c r="F21" s="70">
        <v>121</v>
      </c>
      <c r="G21" s="70">
        <v>87</v>
      </c>
      <c r="H21" s="70">
        <v>87</v>
      </c>
      <c r="I21" s="71">
        <v>82</v>
      </c>
      <c r="J21" s="71">
        <v>76</v>
      </c>
      <c r="K21" s="71">
        <v>95</v>
      </c>
      <c r="L21" s="2">
        <v>94</v>
      </c>
      <c r="M21" s="2">
        <v>87</v>
      </c>
      <c r="N21" s="2">
        <v>89</v>
      </c>
      <c r="O21" s="2">
        <v>54</v>
      </c>
      <c r="P21" s="2">
        <v>42</v>
      </c>
      <c r="Q21" s="2">
        <v>37</v>
      </c>
      <c r="R21" s="2">
        <v>107</v>
      </c>
      <c r="S21" s="2">
        <v>179</v>
      </c>
      <c r="T21" s="2">
        <v>136</v>
      </c>
      <c r="U21" s="13">
        <f>SUM(L21:T21)</f>
        <v>825</v>
      </c>
      <c r="V21" s="18">
        <f>(U21/$U$58)*100</f>
        <v>3.7249413039552106</v>
      </c>
      <c r="W21" s="18">
        <f>W20+V21</f>
        <v>61.815965324182784</v>
      </c>
      <c r="X21" s="18"/>
      <c r="Y21" s="28">
        <f t="shared" si="1"/>
        <v>91.666666666666671</v>
      </c>
      <c r="Z21" s="1">
        <v>60</v>
      </c>
      <c r="AA21" s="1"/>
    </row>
    <row r="22" spans="2:27" ht="12.75" customHeight="1" x14ac:dyDescent="0.15">
      <c r="B22" s="5">
        <v>9</v>
      </c>
      <c r="C22" s="1" t="s">
        <v>8</v>
      </c>
      <c r="D22" s="70">
        <v>131</v>
      </c>
      <c r="E22" s="70">
        <v>104</v>
      </c>
      <c r="F22" s="70">
        <v>80</v>
      </c>
      <c r="G22" s="70">
        <v>101</v>
      </c>
      <c r="H22" s="70">
        <v>81</v>
      </c>
      <c r="I22" s="71">
        <v>87</v>
      </c>
      <c r="J22" s="71">
        <v>101</v>
      </c>
      <c r="K22" s="71">
        <v>66</v>
      </c>
      <c r="L22" s="2">
        <v>101</v>
      </c>
      <c r="M22" s="2">
        <v>108</v>
      </c>
      <c r="N22" s="2">
        <v>134</v>
      </c>
      <c r="O22" s="2">
        <v>86</v>
      </c>
      <c r="P22" s="2">
        <v>89</v>
      </c>
      <c r="Q22" s="2">
        <v>127</v>
      </c>
      <c r="R22" s="2">
        <v>57</v>
      </c>
      <c r="S22" s="2">
        <v>40</v>
      </c>
      <c r="T22" s="2">
        <v>41</v>
      </c>
      <c r="U22" s="13">
        <f>SUM(L22:T22)</f>
        <v>783</v>
      </c>
      <c r="V22" s="18">
        <f>(U22/$U$58)*100</f>
        <v>3.5353079284811266</v>
      </c>
      <c r="W22" s="18">
        <f>W21+V22</f>
        <v>65.351273252663916</v>
      </c>
      <c r="X22" s="18"/>
      <c r="Y22" s="28">
        <f t="shared" si="1"/>
        <v>87</v>
      </c>
      <c r="Z22" s="1">
        <v>11</v>
      </c>
      <c r="AA22" s="1"/>
    </row>
    <row r="23" spans="2:27" ht="12.75" customHeight="1" x14ac:dyDescent="0.15">
      <c r="B23" s="5">
        <v>10</v>
      </c>
      <c r="C23" s="1" t="s">
        <v>3</v>
      </c>
      <c r="D23" s="70">
        <v>146</v>
      </c>
      <c r="E23" s="70">
        <v>127</v>
      </c>
      <c r="F23" s="70">
        <v>166</v>
      </c>
      <c r="G23" s="70">
        <v>133</v>
      </c>
      <c r="H23" s="70">
        <v>123</v>
      </c>
      <c r="I23" s="71">
        <v>134</v>
      </c>
      <c r="J23" s="71">
        <v>196</v>
      </c>
      <c r="K23" s="71">
        <v>69</v>
      </c>
      <c r="L23" s="2">
        <v>81</v>
      </c>
      <c r="M23" s="2">
        <v>86</v>
      </c>
      <c r="N23" s="2">
        <v>51</v>
      </c>
      <c r="O23" s="2">
        <v>79</v>
      </c>
      <c r="P23" s="2">
        <v>86</v>
      </c>
      <c r="Q23" s="2">
        <v>50</v>
      </c>
      <c r="R23" s="2">
        <v>120</v>
      </c>
      <c r="S23" s="2">
        <v>87</v>
      </c>
      <c r="T23" s="2">
        <v>0</v>
      </c>
      <c r="U23" s="13">
        <f>SUM(L23:T23)</f>
        <v>640</v>
      </c>
      <c r="V23" s="18">
        <f>(U23/$U$58)*100</f>
        <v>2.8896514357955572</v>
      </c>
      <c r="W23" s="18">
        <f>W22+V23</f>
        <v>68.240924688459472</v>
      </c>
      <c r="X23" s="18"/>
      <c r="Y23" s="28">
        <f t="shared" si="1"/>
        <v>71.111111111111114</v>
      </c>
      <c r="Z23" s="1">
        <v>9</v>
      </c>
      <c r="AA23" s="1"/>
    </row>
    <row r="24" spans="2:27" ht="12.75" customHeight="1" x14ac:dyDescent="0.15">
      <c r="B24" s="5">
        <v>10</v>
      </c>
      <c r="C24" s="1" t="s">
        <v>7</v>
      </c>
      <c r="D24" s="70">
        <v>77</v>
      </c>
      <c r="E24" s="70">
        <v>187</v>
      </c>
      <c r="F24" s="70">
        <v>180</v>
      </c>
      <c r="G24" s="70">
        <v>124</v>
      </c>
      <c r="H24" s="70">
        <v>138</v>
      </c>
      <c r="I24" s="71">
        <v>111</v>
      </c>
      <c r="J24" s="71">
        <v>128</v>
      </c>
      <c r="K24" s="71">
        <v>103</v>
      </c>
      <c r="L24" s="2">
        <v>45</v>
      </c>
      <c r="M24" s="2">
        <v>44</v>
      </c>
      <c r="N24" s="2">
        <v>85</v>
      </c>
      <c r="O24" s="2">
        <v>23</v>
      </c>
      <c r="P24" s="2">
        <v>58</v>
      </c>
      <c r="Q24" s="2">
        <v>73</v>
      </c>
      <c r="R24" s="2">
        <v>74</v>
      </c>
      <c r="S24" s="2">
        <v>117</v>
      </c>
      <c r="T24" s="2">
        <v>121</v>
      </c>
      <c r="U24" s="13">
        <f>SUM(L24:T24)</f>
        <v>640</v>
      </c>
      <c r="V24" s="18">
        <f>(U24/$U$58)*100</f>
        <v>2.8896514357955572</v>
      </c>
      <c r="W24" s="18">
        <f>W23+V24</f>
        <v>71.130576124255029</v>
      </c>
      <c r="X24" s="18"/>
      <c r="Y24" s="28">
        <f t="shared" si="1"/>
        <v>71.111111111111114</v>
      </c>
      <c r="Z24" s="1">
        <v>47</v>
      </c>
      <c r="AA24" s="1"/>
    </row>
    <row r="25" spans="2:27" ht="12.75" customHeight="1" x14ac:dyDescent="0.15">
      <c r="B25" s="5">
        <v>12</v>
      </c>
      <c r="C25" s="1" t="s">
        <v>11</v>
      </c>
      <c r="D25" s="70">
        <v>4</v>
      </c>
      <c r="E25" s="70">
        <v>8</v>
      </c>
      <c r="F25" s="70">
        <v>38</v>
      </c>
      <c r="G25" s="70">
        <v>30</v>
      </c>
      <c r="H25" s="70">
        <v>46</v>
      </c>
      <c r="I25" s="71">
        <v>55</v>
      </c>
      <c r="J25" s="71">
        <v>61</v>
      </c>
      <c r="K25" s="71">
        <v>32</v>
      </c>
      <c r="L25" s="2">
        <v>48</v>
      </c>
      <c r="M25" s="2">
        <v>78</v>
      </c>
      <c r="N25" s="2">
        <v>39</v>
      </c>
      <c r="O25" s="2">
        <v>57</v>
      </c>
      <c r="P25" s="2">
        <v>47</v>
      </c>
      <c r="Q25" s="2">
        <v>47</v>
      </c>
      <c r="R25" s="2">
        <v>84</v>
      </c>
      <c r="S25" s="2">
        <v>85</v>
      </c>
      <c r="T25" s="2">
        <v>91</v>
      </c>
      <c r="U25" s="13">
        <f>SUM(L25:T25)</f>
        <v>576</v>
      </c>
      <c r="V25" s="18">
        <f>(U25/$U$58)*100</f>
        <v>2.6006862922160012</v>
      </c>
      <c r="W25" s="18">
        <f>W24+V25</f>
        <v>73.731262416471026</v>
      </c>
      <c r="X25" s="18"/>
      <c r="Y25" s="28">
        <f t="shared" si="1"/>
        <v>64</v>
      </c>
      <c r="Z25" s="1">
        <v>11.6</v>
      </c>
      <c r="AA25" s="1"/>
    </row>
    <row r="26" spans="2:27" ht="12.75" customHeight="1" x14ac:dyDescent="0.15">
      <c r="B26" s="5">
        <v>13</v>
      </c>
      <c r="C26" s="1" t="s">
        <v>12</v>
      </c>
      <c r="D26" s="70">
        <v>54</v>
      </c>
      <c r="E26" s="70">
        <v>87</v>
      </c>
      <c r="F26" s="70">
        <v>95</v>
      </c>
      <c r="G26" s="70">
        <v>69</v>
      </c>
      <c r="H26" s="70">
        <v>103</v>
      </c>
      <c r="I26" s="71">
        <v>98</v>
      </c>
      <c r="J26" s="71">
        <v>57</v>
      </c>
      <c r="K26" s="71">
        <v>40</v>
      </c>
      <c r="L26" s="2">
        <v>40</v>
      </c>
      <c r="M26" s="2">
        <v>25</v>
      </c>
      <c r="N26" s="2">
        <v>61</v>
      </c>
      <c r="O26" s="2">
        <v>63</v>
      </c>
      <c r="P26" s="2">
        <v>46</v>
      </c>
      <c r="Q26" s="2">
        <v>63</v>
      </c>
      <c r="R26" s="2">
        <v>83</v>
      </c>
      <c r="S26" s="2">
        <v>92</v>
      </c>
      <c r="T26" s="2">
        <v>87</v>
      </c>
      <c r="U26" s="13">
        <f>SUM(L26:T26)</f>
        <v>560</v>
      </c>
      <c r="V26" s="18">
        <f>(U26/$U$58)*100</f>
        <v>2.5284450063211126</v>
      </c>
      <c r="W26" s="18">
        <f>W25+V26</f>
        <v>76.259707422792133</v>
      </c>
      <c r="X26" s="18"/>
      <c r="Y26" s="28">
        <f t="shared" si="1"/>
        <v>62.222222222222221</v>
      </c>
      <c r="Z26" s="1">
        <v>10</v>
      </c>
      <c r="AA26" s="1"/>
    </row>
    <row r="27" spans="2:27" ht="12.75" customHeight="1" x14ac:dyDescent="0.15">
      <c r="B27" s="5">
        <v>14</v>
      </c>
      <c r="C27" s="1" t="s">
        <v>24</v>
      </c>
      <c r="D27" s="70">
        <v>36</v>
      </c>
      <c r="E27" s="70">
        <v>16</v>
      </c>
      <c r="F27" s="70">
        <v>6</v>
      </c>
      <c r="G27" s="70">
        <v>16</v>
      </c>
      <c r="H27" s="70">
        <v>24</v>
      </c>
      <c r="I27" s="71">
        <v>21</v>
      </c>
      <c r="J27" s="71">
        <v>17</v>
      </c>
      <c r="K27" s="71">
        <v>20</v>
      </c>
      <c r="L27" s="2">
        <v>49</v>
      </c>
      <c r="M27" s="2">
        <v>42</v>
      </c>
      <c r="N27" s="2">
        <v>36</v>
      </c>
      <c r="O27" s="2">
        <v>8</v>
      </c>
      <c r="P27" s="2">
        <v>36</v>
      </c>
      <c r="Q27" s="2">
        <v>50</v>
      </c>
      <c r="R27" s="2">
        <v>89</v>
      </c>
      <c r="S27" s="2">
        <v>55</v>
      </c>
      <c r="T27" s="2">
        <v>97</v>
      </c>
      <c r="U27" s="13">
        <f>SUM(L27:T27)</f>
        <v>462</v>
      </c>
      <c r="V27" s="18">
        <f>(U27/$U$58)*100</f>
        <v>2.0859671302149176</v>
      </c>
      <c r="W27" s="18">
        <f>W26+V27</f>
        <v>78.345674553007044</v>
      </c>
      <c r="X27" s="18"/>
      <c r="Y27" s="28">
        <f t="shared" si="1"/>
        <v>51.333333333333336</v>
      </c>
      <c r="Z27" s="1">
        <v>5</v>
      </c>
      <c r="AA27" s="1"/>
    </row>
    <row r="28" spans="2:27" ht="12.75" customHeight="1" x14ac:dyDescent="0.15">
      <c r="B28" s="5">
        <v>15</v>
      </c>
      <c r="C28" s="1" t="s">
        <v>27</v>
      </c>
      <c r="D28" s="70">
        <v>20</v>
      </c>
      <c r="E28" s="70">
        <v>32</v>
      </c>
      <c r="F28" s="70">
        <v>13</v>
      </c>
      <c r="G28" s="70">
        <v>0</v>
      </c>
      <c r="H28" s="70">
        <v>8</v>
      </c>
      <c r="I28" s="71">
        <v>23</v>
      </c>
      <c r="J28" s="71">
        <v>11</v>
      </c>
      <c r="K28" s="71">
        <v>9</v>
      </c>
      <c r="L28" s="2">
        <v>12</v>
      </c>
      <c r="M28" s="2">
        <v>10</v>
      </c>
      <c r="N28" s="2">
        <v>12</v>
      </c>
      <c r="O28" s="2">
        <v>46</v>
      </c>
      <c r="P28" s="2">
        <v>39</v>
      </c>
      <c r="Q28" s="2">
        <v>78</v>
      </c>
      <c r="R28" s="2">
        <v>75</v>
      </c>
      <c r="S28" s="2">
        <v>76</v>
      </c>
      <c r="T28" s="2">
        <v>86</v>
      </c>
      <c r="U28" s="13">
        <f>SUM(L28:T28)</f>
        <v>434</v>
      </c>
      <c r="V28" s="18">
        <f>(U28/$U$58)*100</f>
        <v>1.9595448798988624</v>
      </c>
      <c r="W28" s="18">
        <f>W27+V28</f>
        <v>80.305219432905901</v>
      </c>
      <c r="X28" s="18"/>
      <c r="Y28" s="28">
        <f t="shared" si="1"/>
        <v>48.222222222222221</v>
      </c>
      <c r="Z28" s="1">
        <v>9</v>
      </c>
      <c r="AA28" s="1"/>
    </row>
    <row r="29" spans="2:27" ht="12.75" customHeight="1" x14ac:dyDescent="0.15">
      <c r="B29" s="5">
        <v>16</v>
      </c>
      <c r="C29" s="1" t="s">
        <v>14</v>
      </c>
      <c r="D29" s="70">
        <v>0</v>
      </c>
      <c r="E29" s="70">
        <v>12</v>
      </c>
      <c r="F29" s="70">
        <v>27</v>
      </c>
      <c r="G29" s="70">
        <v>31</v>
      </c>
      <c r="H29" s="70">
        <v>0</v>
      </c>
      <c r="I29" s="71">
        <v>49</v>
      </c>
      <c r="J29" s="71">
        <v>50</v>
      </c>
      <c r="K29" s="71">
        <v>20</v>
      </c>
      <c r="L29" s="2">
        <v>42</v>
      </c>
      <c r="M29" s="2">
        <v>81</v>
      </c>
      <c r="N29" s="2">
        <v>7</v>
      </c>
      <c r="O29" s="2">
        <v>46</v>
      </c>
      <c r="P29" s="2">
        <v>65</v>
      </c>
      <c r="Q29" s="2">
        <v>77</v>
      </c>
      <c r="R29" s="2">
        <v>32</v>
      </c>
      <c r="S29" s="2">
        <v>70</v>
      </c>
      <c r="T29" s="2">
        <v>9</v>
      </c>
      <c r="U29" s="13">
        <f>SUM(L29:T29)</f>
        <v>429</v>
      </c>
      <c r="V29" s="18">
        <f>(U29/$U$58)*100</f>
        <v>1.9369694780567093</v>
      </c>
      <c r="W29" s="18">
        <f>W28+V29</f>
        <v>82.242188910962611</v>
      </c>
      <c r="X29" s="18"/>
      <c r="Y29" s="28">
        <f t="shared" si="1"/>
        <v>47.666666666666664</v>
      </c>
      <c r="Z29" s="1">
        <v>84</v>
      </c>
      <c r="AA29" s="1"/>
    </row>
    <row r="30" spans="2:27" ht="12.75" customHeight="1" x14ac:dyDescent="0.15">
      <c r="B30" s="5">
        <v>17</v>
      </c>
      <c r="C30" s="1" t="s">
        <v>21</v>
      </c>
      <c r="D30" s="70">
        <v>52</v>
      </c>
      <c r="E30" s="70">
        <v>44</v>
      </c>
      <c r="F30" s="70">
        <v>32</v>
      </c>
      <c r="G30" s="70">
        <v>58</v>
      </c>
      <c r="H30" s="70">
        <v>44</v>
      </c>
      <c r="I30" s="71">
        <v>47</v>
      </c>
      <c r="J30" s="71">
        <v>23</v>
      </c>
      <c r="K30" s="71">
        <v>89</v>
      </c>
      <c r="L30" s="2">
        <v>76</v>
      </c>
      <c r="M30" s="2">
        <v>29</v>
      </c>
      <c r="N30" s="2">
        <v>6</v>
      </c>
      <c r="O30" s="2">
        <v>25</v>
      </c>
      <c r="P30" s="2">
        <v>31</v>
      </c>
      <c r="Q30" s="2">
        <v>32</v>
      </c>
      <c r="R30" s="2">
        <v>24</v>
      </c>
      <c r="S30" s="2">
        <v>58</v>
      </c>
      <c r="T30" s="2">
        <v>57</v>
      </c>
      <c r="U30" s="13">
        <f>SUM(L30:T30)</f>
        <v>338</v>
      </c>
      <c r="V30" s="18">
        <f>(U30/$U$58)*100</f>
        <v>1.5260971645295285</v>
      </c>
      <c r="W30" s="18">
        <f>W29+V30</f>
        <v>83.768286075492142</v>
      </c>
      <c r="X30" s="18"/>
      <c r="Y30" s="28">
        <f t="shared" si="1"/>
        <v>37.555555555555557</v>
      </c>
      <c r="Z30" s="1">
        <v>10</v>
      </c>
      <c r="AA30" s="1"/>
    </row>
    <row r="31" spans="2:27" ht="12.75" customHeight="1" x14ac:dyDescent="0.15">
      <c r="B31" s="5">
        <v>18</v>
      </c>
      <c r="C31" s="1" t="s">
        <v>15</v>
      </c>
      <c r="D31" s="70">
        <v>130</v>
      </c>
      <c r="E31" s="70">
        <v>125</v>
      </c>
      <c r="F31" s="70">
        <v>144</v>
      </c>
      <c r="G31" s="72">
        <v>140</v>
      </c>
      <c r="H31" s="70">
        <v>40</v>
      </c>
      <c r="I31" s="71">
        <v>59</v>
      </c>
      <c r="J31" s="71">
        <v>48</v>
      </c>
      <c r="K31" s="71">
        <v>32</v>
      </c>
      <c r="L31" s="2">
        <v>38</v>
      </c>
      <c r="M31" s="2">
        <v>32</v>
      </c>
      <c r="N31" s="2">
        <v>43</v>
      </c>
      <c r="O31" s="2">
        <v>25</v>
      </c>
      <c r="P31" s="2">
        <v>39</v>
      </c>
      <c r="Q31" s="2">
        <v>27</v>
      </c>
      <c r="R31" s="2">
        <v>40</v>
      </c>
      <c r="S31" s="2">
        <v>51</v>
      </c>
      <c r="T31" s="2">
        <v>39</v>
      </c>
      <c r="U31" s="13">
        <f>SUM(L31:T31)</f>
        <v>334</v>
      </c>
      <c r="V31" s="18">
        <f>(U31/$U$58)*100</f>
        <v>1.5080368430558064</v>
      </c>
      <c r="W31" s="18">
        <f>W30+V31</f>
        <v>85.276322918547947</v>
      </c>
      <c r="X31" s="19"/>
      <c r="Y31" s="28">
        <f t="shared" si="1"/>
        <v>37.111111111111114</v>
      </c>
      <c r="Z31" s="1">
        <v>10</v>
      </c>
      <c r="AA31" s="1"/>
    </row>
    <row r="32" spans="2:27" ht="12.75" customHeight="1" x14ac:dyDescent="0.15">
      <c r="B32" s="5">
        <v>19</v>
      </c>
      <c r="C32" s="1" t="s">
        <v>13</v>
      </c>
      <c r="D32" s="70">
        <v>68</v>
      </c>
      <c r="E32" s="70">
        <v>122</v>
      </c>
      <c r="F32" s="70">
        <v>70</v>
      </c>
      <c r="G32" s="70">
        <v>40</v>
      </c>
      <c r="H32" s="72">
        <v>106</v>
      </c>
      <c r="I32" s="71">
        <v>66</v>
      </c>
      <c r="J32" s="71">
        <v>56</v>
      </c>
      <c r="K32" s="71">
        <v>58</v>
      </c>
      <c r="L32" s="2">
        <v>19</v>
      </c>
      <c r="M32" s="2">
        <v>36</v>
      </c>
      <c r="N32" s="2">
        <v>30</v>
      </c>
      <c r="O32" s="2">
        <v>58</v>
      </c>
      <c r="P32" s="2">
        <v>29</v>
      </c>
      <c r="Q32" s="2">
        <v>15</v>
      </c>
      <c r="R32" s="2">
        <v>21</v>
      </c>
      <c r="S32" s="2">
        <v>58</v>
      </c>
      <c r="T32" s="2">
        <v>64</v>
      </c>
      <c r="U32" s="13">
        <f>SUM(L32:T32)</f>
        <v>330</v>
      </c>
      <c r="V32" s="18">
        <f>(U32/$U$58)*100</f>
        <v>1.4899765215820842</v>
      </c>
      <c r="W32" s="18">
        <f>W31+V32</f>
        <v>86.766299440130027</v>
      </c>
      <c r="X32" s="18"/>
      <c r="Y32" s="28">
        <f t="shared" si="1"/>
        <v>36.666666666666664</v>
      </c>
      <c r="Z32" s="1">
        <v>6</v>
      </c>
      <c r="AA32" s="1"/>
    </row>
    <row r="33" spans="2:27" ht="12.75" customHeight="1" x14ac:dyDescent="0.15">
      <c r="B33" s="5">
        <v>20</v>
      </c>
      <c r="C33" s="1" t="s">
        <v>16</v>
      </c>
      <c r="D33" s="70">
        <v>26</v>
      </c>
      <c r="E33" s="70">
        <v>16</v>
      </c>
      <c r="F33" s="70">
        <v>35</v>
      </c>
      <c r="G33" s="70">
        <v>34</v>
      </c>
      <c r="H33" s="70">
        <v>60</v>
      </c>
      <c r="I33" s="71">
        <v>26</v>
      </c>
      <c r="J33" s="71">
        <v>38</v>
      </c>
      <c r="K33" s="71">
        <v>32</v>
      </c>
      <c r="L33" s="2">
        <v>43</v>
      </c>
      <c r="M33" s="2">
        <v>16</v>
      </c>
      <c r="N33" s="2">
        <v>23</v>
      </c>
      <c r="O33" s="2">
        <v>36</v>
      </c>
      <c r="P33" s="2">
        <v>47</v>
      </c>
      <c r="Q33" s="2">
        <v>32</v>
      </c>
      <c r="R33" s="2">
        <v>41</v>
      </c>
      <c r="S33" s="2">
        <v>18</v>
      </c>
      <c r="T33" s="2">
        <v>37</v>
      </c>
      <c r="U33" s="13">
        <f>SUM(L33:T33)</f>
        <v>293</v>
      </c>
      <c r="V33" s="18">
        <f>(U33/$U$58)*100</f>
        <v>1.3229185479501535</v>
      </c>
      <c r="W33" s="18">
        <f>W32+V33</f>
        <v>88.089217988080179</v>
      </c>
      <c r="X33" s="18"/>
      <c r="Y33" s="28">
        <f t="shared" si="1"/>
        <v>32.555555555555557</v>
      </c>
      <c r="Z33" s="1">
        <v>1</v>
      </c>
      <c r="AA33" s="1"/>
    </row>
    <row r="34" spans="2:27" ht="12.75" customHeight="1" x14ac:dyDescent="0.15">
      <c r="B34" s="5">
        <v>21</v>
      </c>
      <c r="C34" s="1" t="s">
        <v>23</v>
      </c>
      <c r="D34" s="70">
        <v>6</v>
      </c>
      <c r="E34" s="70">
        <v>30</v>
      </c>
      <c r="F34" s="70">
        <v>13</v>
      </c>
      <c r="G34" s="70">
        <v>10</v>
      </c>
      <c r="H34" s="70">
        <v>2</v>
      </c>
      <c r="I34" s="71">
        <v>22</v>
      </c>
      <c r="J34" s="71">
        <v>23</v>
      </c>
      <c r="K34" s="71">
        <v>34</v>
      </c>
      <c r="L34" s="2">
        <v>15</v>
      </c>
      <c r="M34" s="2">
        <v>16</v>
      </c>
      <c r="N34" s="2">
        <v>18</v>
      </c>
      <c r="O34" s="2">
        <v>46</v>
      </c>
      <c r="P34" s="2">
        <v>56</v>
      </c>
      <c r="Q34" s="2">
        <v>46</v>
      </c>
      <c r="R34" s="2">
        <v>40</v>
      </c>
      <c r="S34" s="2">
        <v>19</v>
      </c>
      <c r="T34" s="2">
        <v>35</v>
      </c>
      <c r="U34" s="13">
        <f>SUM(L34:T34)</f>
        <v>291</v>
      </c>
      <c r="V34" s="18">
        <f>(U34/$U$58)*100</f>
        <v>1.3138883872132923</v>
      </c>
      <c r="W34" s="18">
        <f>W33+V34</f>
        <v>89.403106375293476</v>
      </c>
      <c r="X34" s="18"/>
      <c r="Y34" s="28">
        <f t="shared" si="1"/>
        <v>32.333333333333336</v>
      </c>
      <c r="Z34" s="1">
        <v>4</v>
      </c>
      <c r="AA34" s="1"/>
    </row>
    <row r="35" spans="2:27" ht="12.75" customHeight="1" x14ac:dyDescent="0.15">
      <c r="B35" s="5">
        <v>22</v>
      </c>
      <c r="C35" s="1" t="s">
        <v>20</v>
      </c>
      <c r="D35" s="70">
        <v>43</v>
      </c>
      <c r="E35" s="70">
        <v>71</v>
      </c>
      <c r="F35" s="70">
        <v>50</v>
      </c>
      <c r="G35" s="70">
        <v>55</v>
      </c>
      <c r="H35" s="70">
        <v>49</v>
      </c>
      <c r="I35" s="71">
        <v>37</v>
      </c>
      <c r="J35" s="71">
        <v>26</v>
      </c>
      <c r="K35" s="71">
        <v>37</v>
      </c>
      <c r="L35" s="2">
        <v>27</v>
      </c>
      <c r="M35" s="2">
        <v>16</v>
      </c>
      <c r="N35" s="2">
        <v>34</v>
      </c>
      <c r="O35" s="2">
        <v>45</v>
      </c>
      <c r="P35" s="2">
        <v>46</v>
      </c>
      <c r="Q35" s="2">
        <v>47</v>
      </c>
      <c r="R35" s="2">
        <v>43</v>
      </c>
      <c r="S35" s="2">
        <v>12</v>
      </c>
      <c r="T35" s="2">
        <v>13</v>
      </c>
      <c r="U35" s="13">
        <f>SUM(L35:T35)</f>
        <v>283</v>
      </c>
      <c r="V35" s="18">
        <f>(U35/$U$58)*100</f>
        <v>1.2777677442658479</v>
      </c>
      <c r="W35" s="18">
        <f>W34+V35</f>
        <v>90.68087411955932</v>
      </c>
      <c r="X35" s="18"/>
      <c r="Y35" s="28">
        <f t="shared" si="1"/>
        <v>31.444444444444443</v>
      </c>
      <c r="Z35" s="1">
        <v>10</v>
      </c>
      <c r="AA35" s="1"/>
    </row>
    <row r="36" spans="2:27" ht="12.75" customHeight="1" x14ac:dyDescent="0.15">
      <c r="B36" s="5">
        <v>23</v>
      </c>
      <c r="C36" s="1" t="s">
        <v>22</v>
      </c>
      <c r="D36" s="70">
        <v>25</v>
      </c>
      <c r="E36" s="70">
        <v>35</v>
      </c>
      <c r="F36" s="70">
        <v>27</v>
      </c>
      <c r="G36" s="70">
        <v>34</v>
      </c>
      <c r="H36" s="70">
        <v>41</v>
      </c>
      <c r="I36" s="71">
        <v>24</v>
      </c>
      <c r="J36" s="71">
        <v>23</v>
      </c>
      <c r="K36" s="71">
        <v>13</v>
      </c>
      <c r="L36" s="2">
        <v>25</v>
      </c>
      <c r="M36" s="2">
        <v>39</v>
      </c>
      <c r="N36" s="2">
        <v>19</v>
      </c>
      <c r="O36" s="2">
        <v>16</v>
      </c>
      <c r="P36" s="2">
        <v>16</v>
      </c>
      <c r="Q36" s="2">
        <v>35</v>
      </c>
      <c r="R36" s="2">
        <v>8</v>
      </c>
      <c r="S36" s="2">
        <v>24</v>
      </c>
      <c r="T36" s="2">
        <v>36</v>
      </c>
      <c r="U36" s="13">
        <f>SUM(L36:T36)</f>
        <v>218</v>
      </c>
      <c r="V36" s="18">
        <f>(U36/$U$58)*100</f>
        <v>0.98428752031786171</v>
      </c>
      <c r="W36" s="18">
        <f>W35+V36</f>
        <v>91.665161639877184</v>
      </c>
      <c r="X36" s="18"/>
      <c r="Y36" s="28">
        <f t="shared" si="1"/>
        <v>24.222222222222221</v>
      </c>
      <c r="Z36" s="1">
        <v>3</v>
      </c>
      <c r="AA36" s="1"/>
    </row>
    <row r="37" spans="2:27" ht="12.75" customHeight="1" x14ac:dyDescent="0.15">
      <c r="B37" s="5">
        <v>24</v>
      </c>
      <c r="C37" s="1" t="s">
        <v>18</v>
      </c>
      <c r="D37" s="70">
        <v>24</v>
      </c>
      <c r="E37" s="70">
        <v>22</v>
      </c>
      <c r="F37" s="70">
        <v>26</v>
      </c>
      <c r="G37" s="70">
        <v>50</v>
      </c>
      <c r="H37" s="70">
        <v>3</v>
      </c>
      <c r="I37" s="71">
        <v>62</v>
      </c>
      <c r="J37" s="71">
        <v>32</v>
      </c>
      <c r="K37" s="71">
        <v>33</v>
      </c>
      <c r="L37" s="2">
        <v>24</v>
      </c>
      <c r="M37" s="2">
        <v>35</v>
      </c>
      <c r="N37" s="2">
        <v>21</v>
      </c>
      <c r="O37" s="2">
        <v>4</v>
      </c>
      <c r="P37" s="2">
        <v>6</v>
      </c>
      <c r="Q37" s="2">
        <v>14</v>
      </c>
      <c r="R37" s="2">
        <v>22</v>
      </c>
      <c r="S37" s="2">
        <v>37</v>
      </c>
      <c r="T37" s="2">
        <v>48</v>
      </c>
      <c r="U37" s="13">
        <f>SUM(L37:T37)</f>
        <v>211</v>
      </c>
      <c r="V37" s="18">
        <f>(U37/$U$58)*100</f>
        <v>0.95268195773884778</v>
      </c>
      <c r="W37" s="18">
        <f>W36+V37</f>
        <v>92.61784359761603</v>
      </c>
      <c r="X37" s="18"/>
      <c r="Y37" s="28">
        <f t="shared" si="1"/>
        <v>23.444444444444443</v>
      </c>
      <c r="Z37" s="1">
        <v>2</v>
      </c>
      <c r="AA37" s="1"/>
    </row>
    <row r="38" spans="2:27" ht="12.75" customHeight="1" x14ac:dyDescent="0.15">
      <c r="B38" s="5">
        <v>25</v>
      </c>
      <c r="C38" s="1" t="s">
        <v>36</v>
      </c>
      <c r="D38" s="70">
        <v>117</v>
      </c>
      <c r="E38" s="70">
        <v>140</v>
      </c>
      <c r="F38" s="70">
        <v>83</v>
      </c>
      <c r="G38" s="70">
        <v>127</v>
      </c>
      <c r="H38" s="70">
        <v>77</v>
      </c>
      <c r="I38" s="71">
        <v>52</v>
      </c>
      <c r="J38" s="71">
        <v>60</v>
      </c>
      <c r="K38" s="71">
        <v>55</v>
      </c>
      <c r="L38" s="2">
        <v>29</v>
      </c>
      <c r="M38" s="2">
        <v>6</v>
      </c>
      <c r="N38" s="2">
        <v>38</v>
      </c>
      <c r="O38" s="2">
        <v>23</v>
      </c>
      <c r="P38" s="2">
        <v>8</v>
      </c>
      <c r="Q38" s="2">
        <v>13</v>
      </c>
      <c r="R38" s="2">
        <v>34</v>
      </c>
      <c r="S38" s="2">
        <v>16</v>
      </c>
      <c r="T38" s="2">
        <v>28</v>
      </c>
      <c r="U38" s="13">
        <f>SUM(L38:T38)</f>
        <v>195</v>
      </c>
      <c r="V38" s="18">
        <f>(U38/$U$58)*100</f>
        <v>0.8804406718439588</v>
      </c>
      <c r="W38" s="18">
        <f>W37+V38</f>
        <v>93.498284269459987</v>
      </c>
      <c r="X38" s="18"/>
      <c r="Y38" s="28">
        <f t="shared" si="1"/>
        <v>21.666666666666668</v>
      </c>
      <c r="Z38" s="1">
        <v>19</v>
      </c>
      <c r="AA38" s="1"/>
    </row>
    <row r="39" spans="2:27" ht="12.75" customHeight="1" x14ac:dyDescent="0.15">
      <c r="B39" s="5">
        <v>25</v>
      </c>
      <c r="C39" s="1" t="s">
        <v>28</v>
      </c>
      <c r="D39" s="70">
        <v>9</v>
      </c>
      <c r="E39" s="70">
        <v>17</v>
      </c>
      <c r="F39" s="70">
        <v>9</v>
      </c>
      <c r="G39" s="70">
        <v>18</v>
      </c>
      <c r="H39" s="70">
        <v>18</v>
      </c>
      <c r="I39" s="71">
        <v>4</v>
      </c>
      <c r="J39" s="71">
        <v>8</v>
      </c>
      <c r="K39" s="71">
        <v>13</v>
      </c>
      <c r="L39" s="2">
        <v>34</v>
      </c>
      <c r="M39" s="2">
        <v>19</v>
      </c>
      <c r="N39" s="2">
        <v>49</v>
      </c>
      <c r="O39" s="2">
        <v>26</v>
      </c>
      <c r="P39" s="2">
        <v>16</v>
      </c>
      <c r="Q39" s="2">
        <v>13</v>
      </c>
      <c r="R39" s="2">
        <v>5</v>
      </c>
      <c r="S39" s="2">
        <v>23</v>
      </c>
      <c r="T39" s="2">
        <v>10</v>
      </c>
      <c r="U39" s="13">
        <f>SUM(L39:T39)</f>
        <v>195</v>
      </c>
      <c r="V39" s="18">
        <f>(U39/$U$58)*100</f>
        <v>0.8804406718439588</v>
      </c>
      <c r="W39" s="18">
        <f>W38+V39</f>
        <v>94.378724941303943</v>
      </c>
      <c r="X39" s="18"/>
      <c r="Y39" s="28">
        <f t="shared" si="1"/>
        <v>21.666666666666668</v>
      </c>
      <c r="Z39" s="1">
        <v>9</v>
      </c>
      <c r="AA39" s="1"/>
    </row>
    <row r="40" spans="2:27" ht="12.75" customHeight="1" x14ac:dyDescent="0.15">
      <c r="B40" s="5">
        <v>27</v>
      </c>
      <c r="C40" s="1" t="s">
        <v>17</v>
      </c>
      <c r="D40" s="70">
        <v>14</v>
      </c>
      <c r="E40" s="70">
        <v>27</v>
      </c>
      <c r="F40" s="70">
        <v>13</v>
      </c>
      <c r="G40" s="70">
        <v>54</v>
      </c>
      <c r="H40" s="70">
        <v>33</v>
      </c>
      <c r="I40" s="71">
        <v>26</v>
      </c>
      <c r="J40" s="71">
        <v>33</v>
      </c>
      <c r="K40" s="71">
        <v>28</v>
      </c>
      <c r="L40" s="2">
        <v>25</v>
      </c>
      <c r="M40" s="2">
        <v>38</v>
      </c>
      <c r="N40" s="2">
        <v>12</v>
      </c>
      <c r="O40" s="2">
        <v>28</v>
      </c>
      <c r="P40" s="2">
        <v>37</v>
      </c>
      <c r="Q40" s="2">
        <v>18</v>
      </c>
      <c r="R40" s="2">
        <v>0</v>
      </c>
      <c r="S40" s="2">
        <v>6</v>
      </c>
      <c r="T40" s="2">
        <v>21</v>
      </c>
      <c r="U40" s="13">
        <f>SUM(L40:T40)</f>
        <v>185</v>
      </c>
      <c r="V40" s="18">
        <f>(U40/$U$58)*100</f>
        <v>0.83528986815965323</v>
      </c>
      <c r="W40" s="18">
        <f>W39+V40</f>
        <v>95.214014809463592</v>
      </c>
      <c r="X40" s="18"/>
      <c r="Y40" s="28">
        <f t="shared" si="1"/>
        <v>20.555555555555557</v>
      </c>
      <c r="Z40" s="1">
        <v>2</v>
      </c>
      <c r="AA40" s="1"/>
    </row>
    <row r="41" spans="2:27" ht="12.75" customHeight="1" x14ac:dyDescent="0.15">
      <c r="B41" s="5">
        <v>28</v>
      </c>
      <c r="C41" s="1" t="s">
        <v>26</v>
      </c>
      <c r="D41" s="70">
        <v>57</v>
      </c>
      <c r="E41" s="70">
        <v>53</v>
      </c>
      <c r="F41" s="70">
        <v>35</v>
      </c>
      <c r="G41" s="70">
        <v>49</v>
      </c>
      <c r="H41" s="70">
        <v>26</v>
      </c>
      <c r="I41" s="71">
        <v>16</v>
      </c>
      <c r="J41" s="71">
        <v>11</v>
      </c>
      <c r="K41" s="71">
        <v>15</v>
      </c>
      <c r="L41" s="2">
        <v>25</v>
      </c>
      <c r="M41" s="2">
        <v>0</v>
      </c>
      <c r="N41" s="2">
        <v>30</v>
      </c>
      <c r="O41" s="2">
        <v>35</v>
      </c>
      <c r="P41" s="2">
        <v>31</v>
      </c>
      <c r="Q41" s="2">
        <v>26</v>
      </c>
      <c r="R41" s="2">
        <v>19</v>
      </c>
      <c r="S41" s="2">
        <v>5</v>
      </c>
      <c r="T41" s="2">
        <v>2</v>
      </c>
      <c r="U41" s="13">
        <f>SUM(L41:T41)</f>
        <v>173</v>
      </c>
      <c r="V41" s="18">
        <f>(U41/$U$58)*100</f>
        <v>0.78110890373848652</v>
      </c>
      <c r="W41" s="18">
        <f>W40+V41</f>
        <v>95.995123713202076</v>
      </c>
      <c r="X41" s="18"/>
      <c r="Y41" s="28">
        <f t="shared" si="1"/>
        <v>19.222222222222221</v>
      </c>
      <c r="Z41" s="1">
        <v>7</v>
      </c>
      <c r="AA41" s="1"/>
    </row>
    <row r="42" spans="2:27" ht="12.75" customHeight="1" x14ac:dyDescent="0.15">
      <c r="B42" s="5">
        <v>29</v>
      </c>
      <c r="C42" s="1" t="s">
        <v>29</v>
      </c>
      <c r="D42" s="70">
        <v>0</v>
      </c>
      <c r="E42" s="70">
        <v>8</v>
      </c>
      <c r="F42" s="70">
        <v>0</v>
      </c>
      <c r="G42" s="70">
        <v>0</v>
      </c>
      <c r="H42" s="70">
        <v>0</v>
      </c>
      <c r="I42" s="71">
        <v>0</v>
      </c>
      <c r="J42" s="71">
        <v>5</v>
      </c>
      <c r="K42" s="71">
        <v>0</v>
      </c>
      <c r="L42" s="2">
        <v>18</v>
      </c>
      <c r="M42" s="2">
        <v>16</v>
      </c>
      <c r="N42" s="2">
        <v>7</v>
      </c>
      <c r="O42" s="2">
        <v>9</v>
      </c>
      <c r="P42" s="2">
        <v>19</v>
      </c>
      <c r="Q42" s="2">
        <v>9</v>
      </c>
      <c r="R42" s="2">
        <v>19</v>
      </c>
      <c r="S42" s="2">
        <v>15</v>
      </c>
      <c r="T42" s="2">
        <v>16</v>
      </c>
      <c r="U42" s="13">
        <f>SUM(L42:T42)</f>
        <v>128</v>
      </c>
      <c r="V42" s="18">
        <f>(U42/$U$58)*100</f>
        <v>0.57793028715911143</v>
      </c>
      <c r="W42" s="18">
        <f>W41+V42</f>
        <v>96.573054000361182</v>
      </c>
      <c r="X42" s="18"/>
      <c r="Y42" s="28">
        <f t="shared" si="1"/>
        <v>14.222222222222221</v>
      </c>
      <c r="Z42" s="1">
        <v>4</v>
      </c>
      <c r="AA42" s="1"/>
    </row>
    <row r="43" spans="2:27" ht="12.75" customHeight="1" x14ac:dyDescent="0.15">
      <c r="B43" s="5">
        <v>30</v>
      </c>
      <c r="C43" s="1" t="s">
        <v>31</v>
      </c>
      <c r="D43" s="70">
        <v>42</v>
      </c>
      <c r="E43" s="70">
        <v>29</v>
      </c>
      <c r="F43" s="70">
        <v>10</v>
      </c>
      <c r="G43" s="70">
        <v>7</v>
      </c>
      <c r="H43" s="70">
        <v>7</v>
      </c>
      <c r="I43" s="71">
        <v>0</v>
      </c>
      <c r="J43" s="71">
        <v>0</v>
      </c>
      <c r="K43" s="71">
        <v>9</v>
      </c>
      <c r="L43" s="2">
        <v>0</v>
      </c>
      <c r="M43" s="2">
        <v>9</v>
      </c>
      <c r="N43" s="2">
        <v>0</v>
      </c>
      <c r="O43" s="2">
        <v>2</v>
      </c>
      <c r="P43" s="2">
        <v>12</v>
      </c>
      <c r="Q43" s="2">
        <v>19</v>
      </c>
      <c r="R43" s="2">
        <v>28</v>
      </c>
      <c r="S43" s="2">
        <v>29</v>
      </c>
      <c r="T43" s="2">
        <v>7</v>
      </c>
      <c r="U43" s="13">
        <f>SUM(L43:T43)</f>
        <v>106</v>
      </c>
      <c r="V43" s="18">
        <f>(U43/$U$58)*100</f>
        <v>0.47859851905363915</v>
      </c>
      <c r="W43" s="18">
        <f>W42+V43</f>
        <v>97.051652519414816</v>
      </c>
      <c r="X43" s="18"/>
      <c r="Y43" s="28">
        <f t="shared" si="1"/>
        <v>11.777777777777779</v>
      </c>
      <c r="Z43" s="1">
        <v>9</v>
      </c>
      <c r="AA43" s="1"/>
    </row>
    <row r="44" spans="2:27" ht="12.75" customHeight="1" x14ac:dyDescent="0.15">
      <c r="B44" s="5">
        <v>30</v>
      </c>
      <c r="C44" s="1" t="s">
        <v>30</v>
      </c>
      <c r="D44" s="70">
        <v>19</v>
      </c>
      <c r="E44" s="70">
        <v>17</v>
      </c>
      <c r="F44" s="70">
        <v>11</v>
      </c>
      <c r="G44" s="70">
        <v>9</v>
      </c>
      <c r="H44" s="70">
        <v>0</v>
      </c>
      <c r="I44" s="71">
        <v>10</v>
      </c>
      <c r="J44" s="71">
        <v>3</v>
      </c>
      <c r="K44" s="71">
        <v>0</v>
      </c>
      <c r="L44" s="2">
        <v>0</v>
      </c>
      <c r="M44" s="2">
        <v>0</v>
      </c>
      <c r="N44" s="2">
        <v>12</v>
      </c>
      <c r="O44" s="2">
        <v>16</v>
      </c>
      <c r="P44" s="2">
        <v>12</v>
      </c>
      <c r="Q44" s="2">
        <v>16</v>
      </c>
      <c r="R44" s="2">
        <v>0</v>
      </c>
      <c r="S44" s="2">
        <v>22</v>
      </c>
      <c r="T44" s="2">
        <v>28</v>
      </c>
      <c r="U44" s="13">
        <f>SUM(L44:T44)</f>
        <v>106</v>
      </c>
      <c r="V44" s="18">
        <f>(U44/$U$58)*100</f>
        <v>0.47859851905363915</v>
      </c>
      <c r="W44" s="18">
        <f>W43+V44</f>
        <v>97.53025103846845</v>
      </c>
      <c r="X44" s="18"/>
      <c r="Y44" s="28">
        <f t="shared" si="1"/>
        <v>11.777777777777779</v>
      </c>
      <c r="Z44" s="1">
        <v>9</v>
      </c>
      <c r="AA44" s="1"/>
    </row>
    <row r="45" spans="2:27" ht="12.75" customHeight="1" x14ac:dyDescent="0.15">
      <c r="B45" s="5">
        <v>32</v>
      </c>
      <c r="C45" s="1" t="s">
        <v>25</v>
      </c>
      <c r="D45" s="70">
        <v>28</v>
      </c>
      <c r="E45" s="70">
        <v>4</v>
      </c>
      <c r="F45" s="70">
        <v>6</v>
      </c>
      <c r="G45" s="70">
        <v>11</v>
      </c>
      <c r="H45" s="70">
        <v>0</v>
      </c>
      <c r="I45" s="71">
        <v>37</v>
      </c>
      <c r="J45" s="71">
        <v>12</v>
      </c>
      <c r="K45" s="71">
        <v>31</v>
      </c>
      <c r="L45" s="2">
        <v>27</v>
      </c>
      <c r="M45" s="2">
        <v>9</v>
      </c>
      <c r="N45" s="2">
        <v>0</v>
      </c>
      <c r="O45" s="2">
        <v>17</v>
      </c>
      <c r="P45" s="2">
        <v>13</v>
      </c>
      <c r="Q45" s="2">
        <v>0</v>
      </c>
      <c r="R45" s="2">
        <v>14</v>
      </c>
      <c r="S45" s="2">
        <v>8</v>
      </c>
      <c r="T45" s="2">
        <v>16</v>
      </c>
      <c r="U45" s="13">
        <f>SUM(L45:T45)</f>
        <v>104</v>
      </c>
      <c r="V45" s="18">
        <f>(U45/$U$58)*100</f>
        <v>0.46956835831677807</v>
      </c>
      <c r="W45" s="18">
        <f>W44+V45</f>
        <v>97.999819396785227</v>
      </c>
      <c r="X45" s="18"/>
      <c r="Y45" s="28">
        <f t="shared" si="1"/>
        <v>11.555555555555555</v>
      </c>
      <c r="Z45" s="1">
        <v>5</v>
      </c>
      <c r="AA45" s="1"/>
    </row>
    <row r="46" spans="2:27" ht="12.75" customHeight="1" x14ac:dyDescent="0.15">
      <c r="B46" s="5">
        <v>33</v>
      </c>
      <c r="C46" s="1" t="s">
        <v>33</v>
      </c>
      <c r="D46" s="70">
        <v>0</v>
      </c>
      <c r="E46" s="70">
        <v>0</v>
      </c>
      <c r="F46" s="70">
        <v>0</v>
      </c>
      <c r="G46" s="70">
        <v>1</v>
      </c>
      <c r="H46" s="70">
        <v>7</v>
      </c>
      <c r="I46" s="71">
        <v>14</v>
      </c>
      <c r="J46" s="71">
        <v>0</v>
      </c>
      <c r="K46" s="71">
        <v>26</v>
      </c>
      <c r="L46" s="2">
        <v>0</v>
      </c>
      <c r="M46" s="2">
        <v>8</v>
      </c>
      <c r="N46" s="2">
        <v>0</v>
      </c>
      <c r="O46" s="2">
        <v>17</v>
      </c>
      <c r="P46" s="2">
        <v>34</v>
      </c>
      <c r="Q46" s="2">
        <v>15</v>
      </c>
      <c r="R46" s="2">
        <v>21</v>
      </c>
      <c r="S46" s="2">
        <v>5</v>
      </c>
      <c r="T46" s="2">
        <v>1</v>
      </c>
      <c r="U46" s="13">
        <f>SUM(L46:T46)</f>
        <v>101</v>
      </c>
      <c r="V46" s="18">
        <f>(U46/$U$58)*100</f>
        <v>0.45602311721148636</v>
      </c>
      <c r="W46" s="18">
        <f>W45+V46</f>
        <v>98.455842513996714</v>
      </c>
      <c r="X46" s="18"/>
      <c r="Y46" s="28">
        <f t="shared" si="1"/>
        <v>11.222222222222221</v>
      </c>
      <c r="Z46" s="1">
        <v>1</v>
      </c>
      <c r="AA46" s="1"/>
    </row>
    <row r="47" spans="2:27" ht="12.75" customHeight="1" x14ac:dyDescent="0.15">
      <c r="B47" s="5">
        <v>34</v>
      </c>
      <c r="C47" s="1" t="s">
        <v>19</v>
      </c>
      <c r="D47" s="70">
        <v>6</v>
      </c>
      <c r="E47" s="70">
        <v>1</v>
      </c>
      <c r="F47" s="70">
        <v>22</v>
      </c>
      <c r="G47" s="70">
        <v>21</v>
      </c>
      <c r="H47" s="70">
        <v>26</v>
      </c>
      <c r="I47" s="71">
        <v>42</v>
      </c>
      <c r="J47" s="71">
        <v>27</v>
      </c>
      <c r="K47" s="71">
        <v>36</v>
      </c>
      <c r="L47" s="2">
        <v>6</v>
      </c>
      <c r="M47" s="2">
        <v>16</v>
      </c>
      <c r="N47" s="2">
        <v>15</v>
      </c>
      <c r="O47" s="2">
        <v>16</v>
      </c>
      <c r="P47" s="2">
        <v>14</v>
      </c>
      <c r="Q47" s="2">
        <v>6</v>
      </c>
      <c r="R47" s="2">
        <v>8</v>
      </c>
      <c r="S47" s="2">
        <v>2</v>
      </c>
      <c r="T47" s="2">
        <v>0</v>
      </c>
      <c r="U47" s="13">
        <f>SUM(L47:T47)</f>
        <v>83</v>
      </c>
      <c r="V47" s="18">
        <f>(U47/$U$58)*100</f>
        <v>0.3747516705797363</v>
      </c>
      <c r="W47" s="18">
        <f>W46+V47</f>
        <v>98.830594184576455</v>
      </c>
      <c r="X47" s="18"/>
      <c r="Y47" s="28">
        <f t="shared" si="1"/>
        <v>9.2222222222222214</v>
      </c>
      <c r="Z47" s="1">
        <v>6</v>
      </c>
      <c r="AA47" s="1"/>
    </row>
    <row r="48" spans="2:27" ht="12.75" customHeight="1" x14ac:dyDescent="0.15">
      <c r="B48" s="5">
        <v>35</v>
      </c>
      <c r="C48" s="1" t="s">
        <v>34</v>
      </c>
      <c r="D48" s="70">
        <v>24</v>
      </c>
      <c r="E48" s="70">
        <v>10</v>
      </c>
      <c r="F48" s="70">
        <v>19</v>
      </c>
      <c r="G48" s="70">
        <v>29</v>
      </c>
      <c r="H48" s="70">
        <v>30</v>
      </c>
      <c r="I48" s="71">
        <v>5</v>
      </c>
      <c r="J48" s="71">
        <v>0</v>
      </c>
      <c r="K48" s="71">
        <v>0</v>
      </c>
      <c r="L48" s="2">
        <v>6</v>
      </c>
      <c r="M48" s="2">
        <v>0</v>
      </c>
      <c r="N48" s="2">
        <v>0</v>
      </c>
      <c r="O48" s="2">
        <v>15</v>
      </c>
      <c r="P48" s="2">
        <v>18</v>
      </c>
      <c r="Q48" s="2">
        <v>12</v>
      </c>
      <c r="R48" s="2">
        <v>15</v>
      </c>
      <c r="S48" s="2">
        <v>10</v>
      </c>
      <c r="T48" s="2">
        <v>5</v>
      </c>
      <c r="U48" s="13">
        <f>SUM(L48:T48)</f>
        <v>81</v>
      </c>
      <c r="V48" s="18">
        <f>(U48/$U$58)*100</f>
        <v>0.36572150984287521</v>
      </c>
      <c r="W48" s="18">
        <f>W47+V48</f>
        <v>99.196315694419326</v>
      </c>
      <c r="X48" s="18"/>
      <c r="Y48" s="28">
        <f t="shared" si="1"/>
        <v>9</v>
      </c>
      <c r="Z48" s="1">
        <v>6</v>
      </c>
      <c r="AA48" s="1"/>
    </row>
    <row r="49" spans="2:27" ht="12.75" customHeight="1" x14ac:dyDescent="0.15">
      <c r="B49" s="5">
        <v>36</v>
      </c>
      <c r="C49" s="1" t="s">
        <v>37</v>
      </c>
      <c r="D49" s="70">
        <v>0</v>
      </c>
      <c r="E49" s="70">
        <v>0</v>
      </c>
      <c r="F49" s="70">
        <v>0</v>
      </c>
      <c r="G49" s="70">
        <v>0</v>
      </c>
      <c r="H49" s="70">
        <v>0</v>
      </c>
      <c r="I49" s="71">
        <v>0</v>
      </c>
      <c r="J49" s="71">
        <v>0</v>
      </c>
      <c r="K49" s="71">
        <v>10</v>
      </c>
      <c r="L49" s="2">
        <v>0</v>
      </c>
      <c r="M49" s="2">
        <v>8</v>
      </c>
      <c r="N49" s="2">
        <v>0</v>
      </c>
      <c r="O49" s="2">
        <v>0</v>
      </c>
      <c r="P49" s="2">
        <v>4</v>
      </c>
      <c r="Q49" s="2">
        <v>27</v>
      </c>
      <c r="R49" s="2">
        <v>20</v>
      </c>
      <c r="S49" s="2">
        <v>3</v>
      </c>
      <c r="T49" s="2">
        <v>6</v>
      </c>
      <c r="U49" s="13">
        <f>SUM(L49:T49)</f>
        <v>68</v>
      </c>
      <c r="V49" s="18">
        <f>(U49/$U$58)*100</f>
        <v>0.30702546505327799</v>
      </c>
      <c r="W49" s="18">
        <f>W48+V49</f>
        <v>99.503341159472598</v>
      </c>
      <c r="X49" s="18"/>
      <c r="Y49" s="28">
        <f t="shared" si="1"/>
        <v>7.5555555555555554</v>
      </c>
      <c r="Z49" s="1">
        <v>10</v>
      </c>
      <c r="AA49" s="1"/>
    </row>
    <row r="50" spans="2:27" ht="12.75" customHeight="1" x14ac:dyDescent="0.15">
      <c r="B50" s="5">
        <v>37</v>
      </c>
      <c r="C50" s="1" t="s">
        <v>32</v>
      </c>
      <c r="D50" s="70">
        <v>3</v>
      </c>
      <c r="E50" s="70">
        <v>0</v>
      </c>
      <c r="F50" s="70">
        <v>0</v>
      </c>
      <c r="G50" s="70">
        <v>0</v>
      </c>
      <c r="H50" s="70">
        <v>0</v>
      </c>
      <c r="I50" s="71">
        <v>0</v>
      </c>
      <c r="J50" s="71">
        <v>0</v>
      </c>
      <c r="K50" s="71">
        <v>8</v>
      </c>
      <c r="L50" s="2">
        <v>0</v>
      </c>
      <c r="M50" s="2">
        <v>0</v>
      </c>
      <c r="N50" s="2">
        <v>0</v>
      </c>
      <c r="O50" s="2">
        <v>14</v>
      </c>
      <c r="P50" s="2">
        <v>5</v>
      </c>
      <c r="Q50" s="2">
        <v>0</v>
      </c>
      <c r="R50" s="2">
        <v>15</v>
      </c>
      <c r="S50" s="2">
        <v>17</v>
      </c>
      <c r="T50" s="2">
        <v>0</v>
      </c>
      <c r="U50" s="13">
        <f>SUM(L50:T50)</f>
        <v>51</v>
      </c>
      <c r="V50" s="18">
        <f>(U50/$U$58)*100</f>
        <v>0.23026909878995847</v>
      </c>
      <c r="W50" s="18">
        <f>W49+V50</f>
        <v>99.733610258262559</v>
      </c>
      <c r="X50" s="18"/>
      <c r="Y50" s="28">
        <f t="shared" si="1"/>
        <v>5.666666666666667</v>
      </c>
      <c r="Z50" s="1">
        <v>3</v>
      </c>
      <c r="AA50" s="1"/>
    </row>
    <row r="51" spans="2:27" ht="12.75" customHeight="1" x14ac:dyDescent="0.15">
      <c r="B51" s="5">
        <v>38</v>
      </c>
      <c r="C51" s="1" t="s">
        <v>44</v>
      </c>
      <c r="D51" s="70">
        <v>0</v>
      </c>
      <c r="E51" s="70">
        <v>0</v>
      </c>
      <c r="F51" s="70">
        <v>0</v>
      </c>
      <c r="G51" s="70">
        <v>0</v>
      </c>
      <c r="H51" s="70">
        <v>0</v>
      </c>
      <c r="I51" s="70">
        <v>0</v>
      </c>
      <c r="J51" s="70">
        <v>0</v>
      </c>
      <c r="K51" s="70">
        <v>0</v>
      </c>
      <c r="L51" s="1">
        <v>0</v>
      </c>
      <c r="M51" s="1">
        <v>0</v>
      </c>
      <c r="N51" s="1">
        <v>0</v>
      </c>
      <c r="O51" s="1">
        <v>0</v>
      </c>
      <c r="P51" s="1">
        <v>0</v>
      </c>
      <c r="Q51" s="1">
        <v>0</v>
      </c>
      <c r="R51" s="1">
        <v>8</v>
      </c>
      <c r="S51" s="1">
        <v>4</v>
      </c>
      <c r="T51" s="1">
        <v>12</v>
      </c>
      <c r="U51" s="13">
        <f>SUM(L51:T51)</f>
        <v>24</v>
      </c>
      <c r="V51" s="18">
        <f>(U51/$U$58)*100</f>
        <v>0.10836192884233339</v>
      </c>
      <c r="W51" s="18">
        <f>W50+V51</f>
        <v>99.841972187104886</v>
      </c>
      <c r="X51" s="18"/>
      <c r="Y51" s="28">
        <f t="shared" si="1"/>
        <v>2.6666666666666665</v>
      </c>
      <c r="Z51" s="1">
        <v>3</v>
      </c>
      <c r="AA51" s="1"/>
    </row>
    <row r="52" spans="2:27" ht="12.75" customHeight="1" x14ac:dyDescent="0.15">
      <c r="B52" s="5">
        <v>39</v>
      </c>
      <c r="C52" s="1" t="s">
        <v>35</v>
      </c>
      <c r="D52" s="70">
        <v>24</v>
      </c>
      <c r="E52" s="70">
        <v>11</v>
      </c>
      <c r="F52" s="70">
        <v>6</v>
      </c>
      <c r="G52" s="70">
        <v>12</v>
      </c>
      <c r="H52" s="70">
        <v>0</v>
      </c>
      <c r="I52" s="71">
        <v>0</v>
      </c>
      <c r="J52" s="71">
        <v>0</v>
      </c>
      <c r="K52" s="71">
        <v>0</v>
      </c>
      <c r="L52" s="2">
        <v>4</v>
      </c>
      <c r="M52" s="2">
        <v>6</v>
      </c>
      <c r="N52" s="2">
        <v>0</v>
      </c>
      <c r="O52" s="2">
        <v>0</v>
      </c>
      <c r="P52" s="2">
        <v>0</v>
      </c>
      <c r="Q52" s="2">
        <v>6</v>
      </c>
      <c r="R52" s="2">
        <v>0</v>
      </c>
      <c r="S52" s="2">
        <v>0</v>
      </c>
      <c r="T52" s="2">
        <v>0</v>
      </c>
      <c r="U52" s="13">
        <f>SUM(L52:T52)</f>
        <v>16</v>
      </c>
      <c r="V52" s="18">
        <f>(U52/$U$58)*100</f>
        <v>7.2241285894888929E-2</v>
      </c>
      <c r="W52" s="18">
        <f>W51+V52</f>
        <v>99.914213472999776</v>
      </c>
      <c r="X52" s="18"/>
      <c r="Y52" s="28">
        <f t="shared" si="1"/>
        <v>1.7777777777777777</v>
      </c>
      <c r="Z52" s="1">
        <v>0.3</v>
      </c>
      <c r="AA52" s="1"/>
    </row>
    <row r="53" spans="2:27" ht="12.75" customHeight="1" x14ac:dyDescent="0.15">
      <c r="B53" s="5">
        <v>40</v>
      </c>
      <c r="C53" s="1" t="s">
        <v>45</v>
      </c>
      <c r="D53" s="70">
        <v>0</v>
      </c>
      <c r="E53" s="70">
        <v>0</v>
      </c>
      <c r="F53" s="70">
        <v>0</v>
      </c>
      <c r="G53" s="70">
        <v>0</v>
      </c>
      <c r="H53" s="70">
        <v>0</v>
      </c>
      <c r="I53" s="70">
        <v>0</v>
      </c>
      <c r="J53" s="70">
        <v>0</v>
      </c>
      <c r="K53" s="70">
        <v>0</v>
      </c>
      <c r="L53" s="1">
        <v>0</v>
      </c>
      <c r="M53" s="1">
        <v>0</v>
      </c>
      <c r="N53" s="1">
        <v>0</v>
      </c>
      <c r="O53" s="1">
        <v>0</v>
      </c>
      <c r="P53" s="1">
        <v>0</v>
      </c>
      <c r="Q53" s="1">
        <v>0</v>
      </c>
      <c r="R53" s="1">
        <v>0</v>
      </c>
      <c r="S53" s="1">
        <v>8</v>
      </c>
      <c r="T53" s="1">
        <v>3</v>
      </c>
      <c r="U53" s="13">
        <f>SUM(L53:T53)</f>
        <v>11</v>
      </c>
      <c r="V53" s="18">
        <f>(U53/$U$58)*100</f>
        <v>4.9665884052736135E-2</v>
      </c>
      <c r="W53" s="18">
        <f>W52+V53</f>
        <v>99.963879357052519</v>
      </c>
      <c r="X53" s="18"/>
      <c r="Y53" s="28">
        <f t="shared" si="1"/>
        <v>1.2222222222222223</v>
      </c>
      <c r="Z53" s="1">
        <v>0.6</v>
      </c>
      <c r="AA53" s="1"/>
    </row>
    <row r="54" spans="2:27" ht="12.75" customHeight="1" x14ac:dyDescent="0.15">
      <c r="B54" s="5">
        <v>41</v>
      </c>
      <c r="C54" s="1" t="s">
        <v>42</v>
      </c>
      <c r="D54" s="70">
        <v>0</v>
      </c>
      <c r="E54" s="70">
        <v>0</v>
      </c>
      <c r="F54" s="70">
        <v>0</v>
      </c>
      <c r="G54" s="70">
        <v>0</v>
      </c>
      <c r="H54" s="70">
        <v>0</v>
      </c>
      <c r="I54" s="71">
        <v>0</v>
      </c>
      <c r="J54" s="71">
        <v>0</v>
      </c>
      <c r="K54" s="71">
        <v>0</v>
      </c>
      <c r="L54" s="2">
        <v>0</v>
      </c>
      <c r="M54" s="2">
        <v>0</v>
      </c>
      <c r="N54" s="2">
        <v>0</v>
      </c>
      <c r="O54" s="2">
        <v>3</v>
      </c>
      <c r="P54" s="2">
        <v>0</v>
      </c>
      <c r="Q54" s="2">
        <v>0</v>
      </c>
      <c r="R54" s="2">
        <v>0</v>
      </c>
      <c r="S54" s="2">
        <v>5</v>
      </c>
      <c r="T54" s="2">
        <v>0</v>
      </c>
      <c r="U54" s="13">
        <f>SUM(L54:T54)</f>
        <v>8</v>
      </c>
      <c r="V54" s="18">
        <f>(U54/$U$58)*100</f>
        <v>3.6120642947444465E-2</v>
      </c>
      <c r="W54" s="18">
        <f>W53+V54</f>
        <v>99.999999999999957</v>
      </c>
      <c r="X54" s="18"/>
      <c r="Y54" s="28">
        <f t="shared" si="1"/>
        <v>0.88888888888888884</v>
      </c>
      <c r="Z54" s="1">
        <v>0.5</v>
      </c>
      <c r="AA54" s="1"/>
    </row>
    <row r="55" spans="2:27" ht="12.75" customHeight="1" x14ac:dyDescent="0.15">
      <c r="C55" s="1" t="s">
        <v>39</v>
      </c>
      <c r="D55" s="70">
        <v>0</v>
      </c>
      <c r="E55" s="70">
        <v>0</v>
      </c>
      <c r="F55" s="70">
        <v>0</v>
      </c>
      <c r="G55" s="70">
        <v>1</v>
      </c>
      <c r="H55" s="70">
        <v>0</v>
      </c>
      <c r="I55" s="71">
        <v>0</v>
      </c>
      <c r="J55" s="71">
        <v>0</v>
      </c>
      <c r="K55" s="71">
        <v>3</v>
      </c>
      <c r="L55" s="2">
        <v>0</v>
      </c>
      <c r="M55" s="2">
        <v>0</v>
      </c>
      <c r="N55" s="2">
        <v>0</v>
      </c>
      <c r="O55" s="2">
        <v>0</v>
      </c>
      <c r="P55" s="2">
        <v>0</v>
      </c>
      <c r="Q55" s="2">
        <v>0</v>
      </c>
      <c r="R55" s="2">
        <v>0</v>
      </c>
      <c r="S55" s="2">
        <v>0</v>
      </c>
      <c r="T55" s="2">
        <v>0</v>
      </c>
      <c r="U55" s="13">
        <f>SUM(L55:T55)</f>
        <v>0</v>
      </c>
      <c r="V55" s="18">
        <f>(U55/$U$58)*100</f>
        <v>0</v>
      </c>
      <c r="W55" s="18">
        <f>W54+V55</f>
        <v>99.999999999999957</v>
      </c>
      <c r="X55" s="18"/>
      <c r="Y55" s="28">
        <f t="shared" si="1"/>
        <v>0</v>
      </c>
      <c r="Z55" s="1">
        <v>4</v>
      </c>
      <c r="AA55" s="1"/>
    </row>
    <row r="56" spans="2:27" ht="12.75" customHeight="1" x14ac:dyDescent="0.15">
      <c r="C56" s="1" t="s">
        <v>139</v>
      </c>
      <c r="D56" s="70">
        <v>0</v>
      </c>
      <c r="E56" s="70">
        <v>0</v>
      </c>
      <c r="F56" s="70">
        <v>0</v>
      </c>
      <c r="G56" s="70">
        <v>0</v>
      </c>
      <c r="H56" s="70">
        <v>0</v>
      </c>
      <c r="I56" s="70">
        <v>0</v>
      </c>
      <c r="J56" s="70">
        <v>0</v>
      </c>
      <c r="K56" s="70">
        <v>0</v>
      </c>
      <c r="L56" s="1">
        <v>0</v>
      </c>
      <c r="M56" s="1">
        <v>0</v>
      </c>
      <c r="N56" s="1">
        <v>0</v>
      </c>
      <c r="O56" s="1">
        <v>0</v>
      </c>
      <c r="P56" s="1">
        <v>0</v>
      </c>
      <c r="Q56" s="1">
        <v>0</v>
      </c>
      <c r="R56" s="1">
        <v>0</v>
      </c>
      <c r="S56" s="1">
        <v>0</v>
      </c>
      <c r="T56" s="1">
        <v>0</v>
      </c>
      <c r="U56" s="13">
        <f>SUM(L56:T56)</f>
        <v>0</v>
      </c>
      <c r="V56" s="18">
        <f>(U56/$U$58)*100</f>
        <v>0</v>
      </c>
      <c r="W56" s="18">
        <f>W55+V56</f>
        <v>99.999999999999957</v>
      </c>
      <c r="X56" s="18"/>
      <c r="Y56" s="28">
        <f t="shared" si="1"/>
        <v>0</v>
      </c>
      <c r="Z56" s="1">
        <v>3</v>
      </c>
      <c r="AA56" s="1"/>
    </row>
    <row r="57" spans="2:27" ht="12.75" customHeight="1" x14ac:dyDescent="0.15">
      <c r="D57" s="73"/>
      <c r="E57" s="73"/>
      <c r="F57" s="73"/>
      <c r="G57" s="73"/>
      <c r="H57" s="73"/>
      <c r="I57" s="71"/>
      <c r="J57" s="71"/>
      <c r="K57" s="71"/>
      <c r="L57" s="69"/>
      <c r="M57" s="2"/>
      <c r="N57" s="2"/>
      <c r="O57" s="2"/>
      <c r="P57" s="2"/>
      <c r="Y57" s="1"/>
      <c r="Z57" s="1"/>
      <c r="AA57" s="7"/>
    </row>
    <row r="58" spans="2:27" ht="12.75" customHeight="1" x14ac:dyDescent="0.15">
      <c r="D58" s="71">
        <f t="shared" ref="D58:U58" si="2">SUM(D14:D57)</f>
        <v>2917</v>
      </c>
      <c r="E58" s="71">
        <f t="shared" si="2"/>
        <v>3107</v>
      </c>
      <c r="F58" s="71">
        <f t="shared" si="2"/>
        <v>3017</v>
      </c>
      <c r="G58" s="71">
        <f t="shared" si="2"/>
        <v>2924</v>
      </c>
      <c r="H58" s="71">
        <f t="shared" si="2"/>
        <v>2808</v>
      </c>
      <c r="I58" s="71">
        <f t="shared" si="2"/>
        <v>2817</v>
      </c>
      <c r="J58" s="71">
        <f t="shared" si="2"/>
        <v>2858</v>
      </c>
      <c r="K58" s="71">
        <f t="shared" si="2"/>
        <v>2686</v>
      </c>
      <c r="L58" s="69">
        <f t="shared" si="2"/>
        <v>2588</v>
      </c>
      <c r="M58" s="2">
        <f t="shared" si="2"/>
        <v>2640</v>
      </c>
      <c r="N58" s="2">
        <f t="shared" si="2"/>
        <v>2699</v>
      </c>
      <c r="O58" s="2">
        <f t="shared" si="2"/>
        <v>2511</v>
      </c>
      <c r="P58" s="2">
        <f t="shared" si="2"/>
        <v>2290</v>
      </c>
      <c r="Q58" s="2">
        <f t="shared" si="2"/>
        <v>2504</v>
      </c>
      <c r="R58" s="2">
        <f t="shared" si="2"/>
        <v>2322</v>
      </c>
      <c r="S58" s="2">
        <f t="shared" si="2"/>
        <v>2443</v>
      </c>
      <c r="T58" s="2">
        <f t="shared" si="2"/>
        <v>2151</v>
      </c>
      <c r="U58" s="2">
        <f t="shared" si="2"/>
        <v>22148</v>
      </c>
      <c r="V58" s="2"/>
      <c r="W58" s="2"/>
      <c r="X58" s="18"/>
      <c r="Y58" s="1"/>
      <c r="Z58" s="1"/>
      <c r="AA58" s="7"/>
    </row>
    <row r="59" spans="2:27" ht="12.75" customHeight="1" x14ac:dyDescent="0.15">
      <c r="Y59" s="1"/>
      <c r="Z59" s="1"/>
    </row>
    <row r="60" spans="2:27" ht="12.75" customHeight="1" x14ac:dyDescent="0.15">
      <c r="J60" s="1"/>
      <c r="Y60" s="1"/>
      <c r="Z60" s="1"/>
    </row>
  </sheetData>
  <sortState xmlns:xlrd2="http://schemas.microsoft.com/office/spreadsheetml/2017/richdata2" ref="C14:AB56">
    <sortCondition descending="1" ref="U14:U56"/>
  </sortState>
  <mergeCells count="1">
    <mergeCell ref="C2:Y2"/>
  </mergeCells>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134"/>
  <sheetViews>
    <sheetView workbookViewId="0"/>
  </sheetViews>
  <sheetFormatPr defaultRowHeight="12.75" x14ac:dyDescent="0.2"/>
  <cols>
    <col min="2" max="2" width="6.28515625" style="5" customWidth="1"/>
    <col min="3" max="13" width="7.7109375" customWidth="1"/>
    <col min="14" max="18" width="6.5703125" customWidth="1"/>
    <col min="19" max="19" width="7.7109375" style="21" customWidth="1"/>
    <col min="20" max="21" width="7.7109375" customWidth="1"/>
    <col min="22" max="22" width="3.140625" customWidth="1"/>
    <col min="23" max="23" width="9.140625" style="27" customWidth="1"/>
    <col min="24" max="24" width="4.28515625" customWidth="1"/>
    <col min="25" max="25" width="9.140625" style="29"/>
    <col min="26" max="26" width="3.85546875" customWidth="1"/>
    <col min="27" max="27" width="9.140625" style="29"/>
  </cols>
  <sheetData>
    <row r="1" spans="1:30" ht="13.5" thickBot="1" x14ac:dyDescent="0.25"/>
    <row r="2" spans="1:30" s="5" customFormat="1" ht="18" customHeight="1" thickBot="1" x14ac:dyDescent="0.2">
      <c r="C2" s="84" t="s">
        <v>239</v>
      </c>
      <c r="D2" s="85"/>
      <c r="E2" s="85"/>
      <c r="F2" s="85"/>
      <c r="G2" s="85"/>
      <c r="H2" s="85"/>
      <c r="I2" s="85"/>
      <c r="J2" s="85"/>
      <c r="K2" s="85"/>
      <c r="L2" s="85"/>
      <c r="M2" s="85"/>
      <c r="N2" s="85"/>
      <c r="O2" s="85"/>
      <c r="P2" s="85"/>
      <c r="Q2" s="85"/>
      <c r="R2" s="85"/>
      <c r="S2" s="85"/>
      <c r="T2" s="85"/>
      <c r="U2" s="85"/>
      <c r="V2" s="85"/>
      <c r="W2" s="85"/>
      <c r="X2" s="85"/>
      <c r="Y2" s="86"/>
      <c r="Z2" s="32"/>
      <c r="AA2" s="18"/>
    </row>
    <row r="4" spans="1:30" s="5" customFormat="1" ht="12.75" customHeight="1" x14ac:dyDescent="0.15">
      <c r="B4" s="63"/>
      <c r="C4" s="5" t="s">
        <v>183</v>
      </c>
      <c r="U4" s="14"/>
      <c r="X4" s="14"/>
      <c r="Y4" s="18"/>
      <c r="Z4" s="18"/>
      <c r="AA4" s="18"/>
    </row>
    <row r="5" spans="1:30" s="5" customFormat="1" ht="12.75" customHeight="1" x14ac:dyDescent="0.15">
      <c r="C5" s="5" t="s">
        <v>184</v>
      </c>
      <c r="U5" s="14"/>
      <c r="X5" s="14"/>
      <c r="Y5" s="18"/>
      <c r="Z5" s="18"/>
      <c r="AA5" s="18"/>
    </row>
    <row r="6" spans="1:30" s="5" customFormat="1" ht="12.75" customHeight="1" x14ac:dyDescent="0.15">
      <c r="C6" s="5" t="s">
        <v>233</v>
      </c>
      <c r="U6" s="14"/>
      <c r="X6" s="14"/>
      <c r="Y6" s="18"/>
      <c r="Z6" s="18"/>
      <c r="AA6" s="18"/>
    </row>
    <row r="7" spans="1:30" s="5" customFormat="1" ht="12.75" customHeight="1" x14ac:dyDescent="0.15">
      <c r="C7" s="5" t="s">
        <v>221</v>
      </c>
      <c r="U7" s="14"/>
      <c r="X7" s="14"/>
      <c r="Y7" s="18"/>
      <c r="Z7" s="18"/>
      <c r="AA7" s="18"/>
    </row>
    <row r="8" spans="1:30" s="5" customFormat="1" ht="12.75" customHeight="1" x14ac:dyDescent="0.15">
      <c r="U8" s="14"/>
      <c r="X8" s="14"/>
      <c r="Y8" s="18"/>
      <c r="Z8" s="18"/>
      <c r="AA8" s="18"/>
    </row>
    <row r="9" spans="1:30" ht="13.5" thickBot="1" x14ac:dyDescent="0.25">
      <c r="B9" s="26"/>
      <c r="C9" s="33" t="s">
        <v>186</v>
      </c>
    </row>
    <row r="10" spans="1:30" s="5" customFormat="1" ht="12.75" customHeight="1" thickBot="1" x14ac:dyDescent="0.2">
      <c r="B10" s="55"/>
      <c r="C10" s="5" t="s">
        <v>187</v>
      </c>
      <c r="Z10" s="14"/>
      <c r="AB10" s="18"/>
    </row>
    <row r="11" spans="1:30" ht="13.5" thickBot="1" x14ac:dyDescent="0.25"/>
    <row r="12" spans="1:30" ht="13.5" thickBot="1" x14ac:dyDescent="0.25">
      <c r="B12" s="12" t="s">
        <v>41</v>
      </c>
      <c r="C12" s="12" t="s">
        <v>40</v>
      </c>
      <c r="D12" s="12">
        <v>2003</v>
      </c>
      <c r="E12" s="55">
        <v>2004</v>
      </c>
      <c r="F12" s="12">
        <v>2005</v>
      </c>
      <c r="G12" s="12">
        <v>2007</v>
      </c>
      <c r="H12" s="55">
        <v>2008</v>
      </c>
      <c r="I12" s="12">
        <v>2009</v>
      </c>
      <c r="J12" s="12">
        <v>2011</v>
      </c>
      <c r="K12" s="55">
        <v>2012</v>
      </c>
      <c r="L12" s="12">
        <v>2013</v>
      </c>
      <c r="M12" s="12">
        <v>2015</v>
      </c>
      <c r="N12" s="55">
        <v>2016</v>
      </c>
      <c r="O12" s="12">
        <v>2017</v>
      </c>
      <c r="P12" s="12">
        <v>2019</v>
      </c>
      <c r="Q12" s="55">
        <v>2021</v>
      </c>
      <c r="R12" s="12">
        <v>2022</v>
      </c>
      <c r="S12" s="12" t="s">
        <v>38</v>
      </c>
      <c r="T12" s="12" t="s">
        <v>47</v>
      </c>
      <c r="U12" s="12" t="s">
        <v>46</v>
      </c>
      <c r="W12" s="15" t="s">
        <v>217</v>
      </c>
      <c r="Y12" s="12" t="s">
        <v>43</v>
      </c>
    </row>
    <row r="13" spans="1:30" x14ac:dyDescent="0.2">
      <c r="A13" s="17"/>
      <c r="B13" s="5">
        <v>1</v>
      </c>
      <c r="C13" s="20" t="s">
        <v>48</v>
      </c>
      <c r="D13" s="76">
        <v>504</v>
      </c>
      <c r="E13" s="76">
        <v>692</v>
      </c>
      <c r="F13" s="76">
        <v>724</v>
      </c>
      <c r="G13" s="76">
        <v>743</v>
      </c>
      <c r="H13" s="77">
        <v>662</v>
      </c>
      <c r="I13" s="77">
        <v>780</v>
      </c>
      <c r="J13" s="17">
        <v>810</v>
      </c>
      <c r="K13" s="17">
        <v>899</v>
      </c>
      <c r="L13" s="17">
        <v>878</v>
      </c>
      <c r="M13" s="17">
        <v>777</v>
      </c>
      <c r="N13" s="17">
        <v>949</v>
      </c>
      <c r="O13" s="17">
        <v>846</v>
      </c>
      <c r="P13" s="17">
        <v>1013</v>
      </c>
      <c r="Q13" s="17">
        <v>875</v>
      </c>
      <c r="R13" s="35">
        <v>1035</v>
      </c>
      <c r="S13" s="22">
        <f>SUM(J13:R13)</f>
        <v>8082</v>
      </c>
      <c r="T13" s="18">
        <f>(S13/$S$117)*100</f>
        <v>25.33939488948111</v>
      </c>
      <c r="U13" s="18">
        <f>T13</f>
        <v>25.33939488948111</v>
      </c>
      <c r="W13" s="18">
        <f>S13/9</f>
        <v>898</v>
      </c>
      <c r="X13" s="20"/>
      <c r="Y13" s="18">
        <v>331</v>
      </c>
      <c r="Z13" s="20"/>
      <c r="AC13" s="53"/>
      <c r="AD13" s="17"/>
    </row>
    <row r="14" spans="1:30" x14ac:dyDescent="0.2">
      <c r="A14" s="17"/>
      <c r="B14" s="5">
        <v>2</v>
      </c>
      <c r="C14" s="20" t="s">
        <v>49</v>
      </c>
      <c r="D14" s="76">
        <v>233</v>
      </c>
      <c r="E14" s="76">
        <v>216</v>
      </c>
      <c r="F14" s="76">
        <v>268</v>
      </c>
      <c r="G14" s="76">
        <v>326</v>
      </c>
      <c r="H14" s="77">
        <v>360</v>
      </c>
      <c r="I14" s="77">
        <v>344</v>
      </c>
      <c r="J14" s="17">
        <v>467</v>
      </c>
      <c r="K14" s="17">
        <v>321</v>
      </c>
      <c r="L14" s="17">
        <v>393</v>
      </c>
      <c r="M14" s="17">
        <v>446</v>
      </c>
      <c r="N14" s="17">
        <v>345</v>
      </c>
      <c r="O14" s="17">
        <v>363</v>
      </c>
      <c r="P14" s="17">
        <v>361</v>
      </c>
      <c r="Q14" s="17">
        <v>286</v>
      </c>
      <c r="R14" s="17">
        <v>299</v>
      </c>
      <c r="S14" s="22">
        <f>SUM(J14:R14)</f>
        <v>3281</v>
      </c>
      <c r="T14" s="18">
        <f>(S14/$S$117)*100</f>
        <v>10.286878821131838</v>
      </c>
      <c r="U14" s="18">
        <f>U13+T14</f>
        <v>35.626273710612949</v>
      </c>
      <c r="W14" s="18">
        <f>S14/9</f>
        <v>364.55555555555554</v>
      </c>
      <c r="X14" s="20"/>
      <c r="Y14" s="18">
        <v>46</v>
      </c>
      <c r="Z14" s="20"/>
      <c r="AA14"/>
      <c r="AC14" s="53"/>
      <c r="AD14" s="17"/>
    </row>
    <row r="15" spans="1:30" x14ac:dyDescent="0.2">
      <c r="A15" s="17"/>
      <c r="B15" s="5">
        <v>3</v>
      </c>
      <c r="C15" s="20" t="s">
        <v>50</v>
      </c>
      <c r="D15" s="76">
        <v>231</v>
      </c>
      <c r="E15" s="76">
        <v>291</v>
      </c>
      <c r="F15" s="76">
        <v>286</v>
      </c>
      <c r="G15" s="76">
        <v>312</v>
      </c>
      <c r="H15" s="77">
        <v>375</v>
      </c>
      <c r="I15" s="77">
        <v>372</v>
      </c>
      <c r="J15" s="17">
        <v>334</v>
      </c>
      <c r="K15" s="17">
        <v>306</v>
      </c>
      <c r="L15" s="17">
        <v>279</v>
      </c>
      <c r="M15" s="17">
        <v>373</v>
      </c>
      <c r="N15" s="17">
        <v>322</v>
      </c>
      <c r="O15" s="17">
        <v>316</v>
      </c>
      <c r="P15" s="17">
        <v>330</v>
      </c>
      <c r="Q15" s="17">
        <v>333</v>
      </c>
      <c r="R15" s="17">
        <v>378</v>
      </c>
      <c r="S15" s="22">
        <f>SUM(J15:R15)</f>
        <v>2971</v>
      </c>
      <c r="T15" s="18">
        <f>(S15/$S$117)*100</f>
        <v>9.314939645712494</v>
      </c>
      <c r="U15" s="18">
        <f>U14+T15</f>
        <v>44.941213356325441</v>
      </c>
      <c r="W15" s="18">
        <f>S15/9</f>
        <v>330.11111111111109</v>
      </c>
      <c r="X15" s="20"/>
      <c r="Y15" s="18">
        <v>3</v>
      </c>
      <c r="Z15" s="20"/>
      <c r="AA15" s="17"/>
      <c r="AC15" s="53"/>
      <c r="AD15" s="17"/>
    </row>
    <row r="16" spans="1:30" x14ac:dyDescent="0.2">
      <c r="A16" s="17"/>
      <c r="B16" s="5">
        <v>4</v>
      </c>
      <c r="C16" s="20" t="s">
        <v>51</v>
      </c>
      <c r="D16" s="76">
        <v>170</v>
      </c>
      <c r="E16" s="76">
        <v>185</v>
      </c>
      <c r="F16" s="76">
        <v>218</v>
      </c>
      <c r="G16" s="76">
        <v>142</v>
      </c>
      <c r="H16" s="77">
        <v>203</v>
      </c>
      <c r="I16" s="77">
        <v>262</v>
      </c>
      <c r="J16" s="17">
        <v>237</v>
      </c>
      <c r="K16" s="17">
        <v>250</v>
      </c>
      <c r="L16" s="17">
        <v>279</v>
      </c>
      <c r="M16" s="17">
        <v>250</v>
      </c>
      <c r="N16" s="17">
        <v>213</v>
      </c>
      <c r="O16" s="17">
        <v>242</v>
      </c>
      <c r="P16" s="17">
        <v>218</v>
      </c>
      <c r="Q16" s="17">
        <v>183</v>
      </c>
      <c r="R16" s="17">
        <v>309</v>
      </c>
      <c r="S16" s="22">
        <f>SUM(J16:R16)</f>
        <v>2181</v>
      </c>
      <c r="T16" s="18">
        <f>(S16/$S$117)*100</f>
        <v>6.8380623922244865</v>
      </c>
      <c r="U16" s="18">
        <f>U15+T16</f>
        <v>51.779275748549928</v>
      </c>
      <c r="W16" s="18">
        <f>S16/9</f>
        <v>242.33333333333334</v>
      </c>
      <c r="X16" s="20"/>
      <c r="Y16" s="18">
        <v>115</v>
      </c>
      <c r="Z16" s="20"/>
      <c r="AA16" s="17"/>
      <c r="AC16" s="53"/>
      <c r="AD16" s="17"/>
    </row>
    <row r="17" spans="1:30" x14ac:dyDescent="0.2">
      <c r="A17" s="17"/>
      <c r="B17" s="5">
        <v>5</v>
      </c>
      <c r="C17" s="20" t="s">
        <v>52</v>
      </c>
      <c r="D17" s="76">
        <v>94</v>
      </c>
      <c r="E17" s="76">
        <v>80</v>
      </c>
      <c r="F17" s="76">
        <v>112</v>
      </c>
      <c r="G17" s="76">
        <v>86</v>
      </c>
      <c r="H17" s="77">
        <v>89</v>
      </c>
      <c r="I17" s="77">
        <v>61</v>
      </c>
      <c r="J17" s="17">
        <v>58</v>
      </c>
      <c r="K17" s="17">
        <v>121</v>
      </c>
      <c r="L17" s="17">
        <v>141</v>
      </c>
      <c r="M17" s="17">
        <v>179</v>
      </c>
      <c r="N17" s="17">
        <v>205</v>
      </c>
      <c r="O17" s="17">
        <v>164</v>
      </c>
      <c r="P17" s="17">
        <v>231</v>
      </c>
      <c r="Q17" s="17">
        <v>217</v>
      </c>
      <c r="R17" s="17">
        <v>207</v>
      </c>
      <c r="S17" s="22">
        <f>SUM(J17:R17)</f>
        <v>1523</v>
      </c>
      <c r="T17" s="18">
        <f>(S17/$S$117)*100</f>
        <v>4.7750431102053614</v>
      </c>
      <c r="U17" s="18">
        <f>U16+T17</f>
        <v>56.554318858755288</v>
      </c>
      <c r="W17" s="18">
        <f>S17/9</f>
        <v>169.22222222222223</v>
      </c>
      <c r="X17" s="20"/>
      <c r="Y17" s="18">
        <v>38</v>
      </c>
      <c r="Z17" s="20"/>
      <c r="AA17" s="17"/>
      <c r="AC17" s="53"/>
      <c r="AD17" s="17"/>
    </row>
    <row r="18" spans="1:30" x14ac:dyDescent="0.2">
      <c r="A18" s="17"/>
      <c r="B18" s="5">
        <v>6</v>
      </c>
      <c r="C18" s="20" t="s">
        <v>53</v>
      </c>
      <c r="D18" s="76">
        <v>136</v>
      </c>
      <c r="E18" s="76">
        <v>123</v>
      </c>
      <c r="F18" s="76">
        <v>150</v>
      </c>
      <c r="G18" s="76">
        <v>181</v>
      </c>
      <c r="H18" s="78">
        <v>138</v>
      </c>
      <c r="I18" s="77">
        <v>155</v>
      </c>
      <c r="J18" s="17">
        <v>149</v>
      </c>
      <c r="K18" s="17">
        <v>114</v>
      </c>
      <c r="L18" s="17">
        <v>133</v>
      </c>
      <c r="M18" s="35">
        <v>193</v>
      </c>
      <c r="N18" s="17">
        <v>156</v>
      </c>
      <c r="O18" s="17">
        <v>214</v>
      </c>
      <c r="P18" s="17">
        <v>195</v>
      </c>
      <c r="Q18" s="17">
        <v>185</v>
      </c>
      <c r="R18" s="17">
        <v>136</v>
      </c>
      <c r="S18" s="22">
        <f>SUM(J18:R18)</f>
        <v>1475</v>
      </c>
      <c r="T18" s="18">
        <f>(S18/$S$117)*100</f>
        <v>4.6245493023984956</v>
      </c>
      <c r="U18" s="18">
        <f>U17+T18</f>
        <v>61.178868161153787</v>
      </c>
      <c r="W18" s="18">
        <f>S18/9</f>
        <v>163.88888888888889</v>
      </c>
      <c r="X18" s="20"/>
      <c r="Y18" s="18">
        <v>1439</v>
      </c>
      <c r="Z18" s="20"/>
      <c r="AA18" s="17"/>
      <c r="AC18" s="53"/>
      <c r="AD18" s="17"/>
    </row>
    <row r="19" spans="1:30" x14ac:dyDescent="0.2">
      <c r="A19" s="17"/>
      <c r="B19" s="5">
        <v>7</v>
      </c>
      <c r="C19" s="20" t="s">
        <v>57</v>
      </c>
      <c r="D19" s="76">
        <v>112</v>
      </c>
      <c r="E19" s="76">
        <v>81</v>
      </c>
      <c r="F19" s="76">
        <v>65</v>
      </c>
      <c r="G19" s="76">
        <v>87</v>
      </c>
      <c r="H19" s="77">
        <v>93</v>
      </c>
      <c r="I19" s="77">
        <v>119</v>
      </c>
      <c r="J19" s="17">
        <v>104</v>
      </c>
      <c r="K19" s="17">
        <v>99</v>
      </c>
      <c r="L19" s="17">
        <v>91</v>
      </c>
      <c r="M19" s="17">
        <v>78</v>
      </c>
      <c r="N19" s="17">
        <v>175</v>
      </c>
      <c r="O19" s="17">
        <v>111</v>
      </c>
      <c r="P19" s="17">
        <v>103</v>
      </c>
      <c r="Q19" s="17">
        <v>193</v>
      </c>
      <c r="R19" s="17">
        <v>166</v>
      </c>
      <c r="S19" s="22">
        <f>SUM(J19:R19)</f>
        <v>1120</v>
      </c>
      <c r="T19" s="18">
        <f>(S19/$S$117)*100</f>
        <v>3.5115221821602129</v>
      </c>
      <c r="U19" s="18">
        <f>U18+T19</f>
        <v>64.690390343313993</v>
      </c>
      <c r="W19" s="18">
        <f>S19/9</f>
        <v>124.44444444444444</v>
      </c>
      <c r="X19" s="20"/>
      <c r="Y19" s="18">
        <v>25</v>
      </c>
      <c r="Z19" s="20"/>
      <c r="AA19" s="17"/>
      <c r="AC19" s="53"/>
      <c r="AD19" s="17"/>
    </row>
    <row r="20" spans="1:30" x14ac:dyDescent="0.2">
      <c r="A20" s="17"/>
      <c r="B20" s="5">
        <v>8</v>
      </c>
      <c r="C20" s="20" t="s">
        <v>54</v>
      </c>
      <c r="D20" s="76">
        <v>125</v>
      </c>
      <c r="E20" s="76">
        <v>192</v>
      </c>
      <c r="F20" s="76">
        <v>170</v>
      </c>
      <c r="G20" s="76">
        <v>183</v>
      </c>
      <c r="H20" s="77">
        <v>204</v>
      </c>
      <c r="I20" s="77">
        <v>190</v>
      </c>
      <c r="J20" s="17">
        <v>179</v>
      </c>
      <c r="K20" s="17">
        <v>126</v>
      </c>
      <c r="L20" s="17">
        <v>120</v>
      </c>
      <c r="M20" s="17">
        <v>82</v>
      </c>
      <c r="N20" s="17">
        <v>88</v>
      </c>
      <c r="O20" s="17">
        <v>127</v>
      </c>
      <c r="P20" s="17">
        <v>107</v>
      </c>
      <c r="Q20" s="17">
        <v>102</v>
      </c>
      <c r="R20" s="17">
        <v>57</v>
      </c>
      <c r="S20" s="22">
        <f>SUM(J20:R20)</f>
        <v>988</v>
      </c>
      <c r="T20" s="18">
        <f>(S20/$S$117)*100</f>
        <v>3.097664210691331</v>
      </c>
      <c r="U20" s="18">
        <f>U19+T20</f>
        <v>67.788054554005328</v>
      </c>
      <c r="W20" s="18">
        <f>S20/9</f>
        <v>109.77777777777777</v>
      </c>
      <c r="X20" s="20"/>
      <c r="Y20" s="18">
        <v>11</v>
      </c>
      <c r="Z20" s="20"/>
      <c r="AA20" s="17"/>
      <c r="AC20" s="53"/>
      <c r="AD20" s="17"/>
    </row>
    <row r="21" spans="1:30" x14ac:dyDescent="0.2">
      <c r="A21" s="17"/>
      <c r="B21" s="5">
        <v>9</v>
      </c>
      <c r="C21" s="20" t="s">
        <v>58</v>
      </c>
      <c r="D21" s="76">
        <v>144</v>
      </c>
      <c r="E21" s="76">
        <v>84</v>
      </c>
      <c r="F21" s="76">
        <v>57</v>
      </c>
      <c r="G21" s="76">
        <v>42</v>
      </c>
      <c r="H21" s="77">
        <v>72</v>
      </c>
      <c r="I21" s="77">
        <v>76</v>
      </c>
      <c r="J21" s="17">
        <v>102</v>
      </c>
      <c r="K21" s="17">
        <v>77</v>
      </c>
      <c r="L21" s="17">
        <v>82</v>
      </c>
      <c r="M21" s="17">
        <v>87</v>
      </c>
      <c r="N21" s="17">
        <v>99</v>
      </c>
      <c r="O21" s="17">
        <v>117</v>
      </c>
      <c r="P21" s="17">
        <v>85</v>
      </c>
      <c r="Q21" s="17">
        <v>55</v>
      </c>
      <c r="R21" s="17">
        <v>68</v>
      </c>
      <c r="S21" s="22">
        <f>SUM(J21:R21)</f>
        <v>772</v>
      </c>
      <c r="T21" s="18">
        <f>(S21/$S$117)*100</f>
        <v>2.4204420755604326</v>
      </c>
      <c r="U21" s="18">
        <f>U20+T21</f>
        <v>70.208496629565758</v>
      </c>
      <c r="W21" s="18">
        <f>S21/9</f>
        <v>85.777777777777771</v>
      </c>
      <c r="X21" s="20"/>
      <c r="Y21" s="18">
        <v>59</v>
      </c>
      <c r="Z21" s="20"/>
      <c r="AA21" s="17"/>
      <c r="AC21" s="53"/>
      <c r="AD21" s="17"/>
    </row>
    <row r="22" spans="1:30" x14ac:dyDescent="0.2">
      <c r="A22" s="17"/>
      <c r="B22" s="5">
        <v>10</v>
      </c>
      <c r="C22" s="20" t="s">
        <v>56</v>
      </c>
      <c r="D22" s="76">
        <v>141</v>
      </c>
      <c r="E22" s="76">
        <v>118</v>
      </c>
      <c r="F22" s="76">
        <v>122</v>
      </c>
      <c r="G22" s="78">
        <v>132</v>
      </c>
      <c r="H22" s="77">
        <v>57</v>
      </c>
      <c r="I22" s="77">
        <v>120</v>
      </c>
      <c r="J22" s="17">
        <v>95</v>
      </c>
      <c r="K22" s="17">
        <v>71</v>
      </c>
      <c r="L22" s="17">
        <v>99</v>
      </c>
      <c r="M22" s="17">
        <v>57</v>
      </c>
      <c r="N22" s="17">
        <v>49</v>
      </c>
      <c r="O22" s="17">
        <v>55</v>
      </c>
      <c r="P22" s="17">
        <v>89</v>
      </c>
      <c r="Q22" s="35">
        <v>106</v>
      </c>
      <c r="R22" s="17">
        <v>105</v>
      </c>
      <c r="S22" s="22">
        <f>SUM(J22:R22)</f>
        <v>726</v>
      </c>
      <c r="T22" s="18">
        <f>(S22/$S$117)*100</f>
        <v>2.2762188430788526</v>
      </c>
      <c r="U22" s="18">
        <f>U21+T22</f>
        <v>72.484715472644609</v>
      </c>
      <c r="W22" s="18">
        <f>S22/9</f>
        <v>80.666666666666671</v>
      </c>
      <c r="X22" s="20"/>
      <c r="Y22" s="18">
        <v>126</v>
      </c>
      <c r="Z22" s="20"/>
      <c r="AA22" s="17"/>
      <c r="AC22" s="53"/>
      <c r="AD22" s="17"/>
    </row>
    <row r="23" spans="1:30" x14ac:dyDescent="0.2">
      <c r="A23" s="17"/>
      <c r="B23" s="5">
        <v>11</v>
      </c>
      <c r="C23" s="20" t="s">
        <v>55</v>
      </c>
      <c r="D23" s="76">
        <v>63</v>
      </c>
      <c r="E23" s="76">
        <v>74</v>
      </c>
      <c r="F23" s="76">
        <v>75</v>
      </c>
      <c r="G23" s="76">
        <v>92</v>
      </c>
      <c r="H23" s="77">
        <v>79</v>
      </c>
      <c r="I23" s="77">
        <v>73</v>
      </c>
      <c r="J23" s="17">
        <v>74</v>
      </c>
      <c r="K23" s="17">
        <v>83</v>
      </c>
      <c r="L23" s="17">
        <v>107</v>
      </c>
      <c r="M23" s="17">
        <v>59</v>
      </c>
      <c r="N23" s="35">
        <v>80</v>
      </c>
      <c r="O23" s="17">
        <v>61</v>
      </c>
      <c r="P23" s="17">
        <v>80</v>
      </c>
      <c r="Q23" s="17">
        <v>62</v>
      </c>
      <c r="R23" s="17">
        <v>97</v>
      </c>
      <c r="S23" s="22">
        <f>SUM(J23:R23)</f>
        <v>703</v>
      </c>
      <c r="T23" s="18">
        <f>(S23/$S$117)*100</f>
        <v>2.2041072268380626</v>
      </c>
      <c r="U23" s="18">
        <f>U22+T23</f>
        <v>74.688822699482671</v>
      </c>
      <c r="W23" s="18">
        <f>S23/9</f>
        <v>78.111111111111114</v>
      </c>
      <c r="X23" s="20"/>
      <c r="Y23" s="18">
        <v>213</v>
      </c>
      <c r="Z23" s="20"/>
      <c r="AA23" s="17"/>
      <c r="AC23" s="53"/>
      <c r="AD23" s="17"/>
    </row>
    <row r="24" spans="1:30" x14ac:dyDescent="0.2">
      <c r="A24" s="17"/>
      <c r="B24" s="5">
        <v>12</v>
      </c>
      <c r="C24" s="20" t="s">
        <v>134</v>
      </c>
      <c r="D24" s="76">
        <v>36</v>
      </c>
      <c r="E24" s="76">
        <v>20</v>
      </c>
      <c r="F24" s="76">
        <v>51</v>
      </c>
      <c r="G24" s="76">
        <v>22</v>
      </c>
      <c r="H24" s="77">
        <v>57</v>
      </c>
      <c r="I24" s="77">
        <v>114</v>
      </c>
      <c r="J24" s="17">
        <v>96</v>
      </c>
      <c r="K24" s="17">
        <v>120</v>
      </c>
      <c r="L24" s="17">
        <v>84</v>
      </c>
      <c r="M24" s="17">
        <v>85</v>
      </c>
      <c r="N24" s="17">
        <v>88</v>
      </c>
      <c r="O24" s="17">
        <v>81</v>
      </c>
      <c r="P24" s="17">
        <v>60</v>
      </c>
      <c r="Q24" s="17">
        <v>54</v>
      </c>
      <c r="R24" s="17">
        <v>24</v>
      </c>
      <c r="S24" s="22">
        <f>SUM(J24:R24)</f>
        <v>692</v>
      </c>
      <c r="T24" s="18">
        <f>(S24/$S$117)*100</f>
        <v>2.1696190625489891</v>
      </c>
      <c r="U24" s="18">
        <f>U23+T24</f>
        <v>76.85844176203166</v>
      </c>
      <c r="W24" s="18">
        <f>S24/9</f>
        <v>76.888888888888886</v>
      </c>
      <c r="X24" s="20"/>
      <c r="Y24" s="18">
        <v>1.2</v>
      </c>
      <c r="Z24" s="20"/>
      <c r="AA24" s="17"/>
      <c r="AC24" s="53"/>
      <c r="AD24" s="17"/>
    </row>
    <row r="25" spans="1:30" x14ac:dyDescent="0.2">
      <c r="A25" s="17"/>
      <c r="B25" s="5">
        <v>13</v>
      </c>
      <c r="C25" s="20" t="s">
        <v>60</v>
      </c>
      <c r="D25" s="76">
        <v>90</v>
      </c>
      <c r="E25" s="76">
        <v>94</v>
      </c>
      <c r="F25" s="76">
        <v>93</v>
      </c>
      <c r="G25" s="76">
        <v>80</v>
      </c>
      <c r="H25" s="77">
        <v>77</v>
      </c>
      <c r="I25" s="77">
        <v>91</v>
      </c>
      <c r="J25" s="17">
        <v>60</v>
      </c>
      <c r="K25" s="17">
        <v>74</v>
      </c>
      <c r="L25" s="17">
        <v>54</v>
      </c>
      <c r="M25" s="17">
        <v>68</v>
      </c>
      <c r="N25" s="17">
        <v>70</v>
      </c>
      <c r="O25" s="17">
        <v>69</v>
      </c>
      <c r="P25" s="17">
        <v>44</v>
      </c>
      <c r="Q25" s="17">
        <v>59</v>
      </c>
      <c r="R25" s="17">
        <v>40</v>
      </c>
      <c r="S25" s="22">
        <f>SUM(J25:R25)</f>
        <v>538</v>
      </c>
      <c r="T25" s="18">
        <f>(S25/$S$117)*100</f>
        <v>1.6867847625019596</v>
      </c>
      <c r="U25" s="18">
        <f>U24+T25</f>
        <v>78.545226524533618</v>
      </c>
      <c r="W25" s="18">
        <f>S25/9</f>
        <v>59.777777777777779</v>
      </c>
      <c r="X25" s="20"/>
      <c r="Y25" s="18">
        <v>0.3</v>
      </c>
      <c r="Z25" s="20"/>
      <c r="AA25" s="17"/>
      <c r="AC25" s="53"/>
      <c r="AD25" s="17"/>
    </row>
    <row r="26" spans="1:30" x14ac:dyDescent="0.2">
      <c r="A26" s="17"/>
      <c r="B26" s="5">
        <v>14</v>
      </c>
      <c r="C26" s="20" t="s">
        <v>67</v>
      </c>
      <c r="D26" s="76">
        <v>0</v>
      </c>
      <c r="E26" s="76">
        <v>0</v>
      </c>
      <c r="F26" s="76">
        <v>64</v>
      </c>
      <c r="G26" s="76">
        <v>54</v>
      </c>
      <c r="H26" s="77">
        <v>65</v>
      </c>
      <c r="I26" s="77">
        <v>61</v>
      </c>
      <c r="J26" s="17">
        <v>43</v>
      </c>
      <c r="K26" s="17">
        <v>44</v>
      </c>
      <c r="L26" s="17">
        <v>25</v>
      </c>
      <c r="M26" s="17">
        <v>49</v>
      </c>
      <c r="N26" s="17">
        <v>95</v>
      </c>
      <c r="O26" s="17">
        <v>96</v>
      </c>
      <c r="P26" s="17">
        <v>67</v>
      </c>
      <c r="Q26" s="17">
        <v>45</v>
      </c>
      <c r="R26" s="17">
        <v>21</v>
      </c>
      <c r="S26" s="22">
        <f>SUM(J26:R26)</f>
        <v>485</v>
      </c>
      <c r="T26" s="18">
        <f>(S26/$S$117)*100</f>
        <v>1.5206145163818781</v>
      </c>
      <c r="U26" s="18">
        <f>U25+T26</f>
        <v>80.065841040915501</v>
      </c>
      <c r="W26" s="18">
        <f>S26/9</f>
        <v>53.888888888888886</v>
      </c>
      <c r="X26" s="20"/>
      <c r="Y26" s="18">
        <v>1.3</v>
      </c>
      <c r="Z26" s="20"/>
      <c r="AA26" s="17"/>
      <c r="AC26" s="53"/>
      <c r="AD26" s="17"/>
    </row>
    <row r="27" spans="1:30" x14ac:dyDescent="0.2">
      <c r="A27" s="17"/>
      <c r="B27" s="5">
        <v>15</v>
      </c>
      <c r="C27" s="20" t="s">
        <v>59</v>
      </c>
      <c r="D27" s="76">
        <v>61</v>
      </c>
      <c r="E27" s="76">
        <v>41</v>
      </c>
      <c r="F27" s="76">
        <v>33</v>
      </c>
      <c r="G27" s="76">
        <v>48</v>
      </c>
      <c r="H27" s="77">
        <v>53</v>
      </c>
      <c r="I27" s="77">
        <v>24</v>
      </c>
      <c r="J27" s="17">
        <v>41</v>
      </c>
      <c r="K27" s="17">
        <v>64</v>
      </c>
      <c r="L27" s="17">
        <v>58</v>
      </c>
      <c r="M27" s="17">
        <v>43</v>
      </c>
      <c r="N27" s="17">
        <v>40</v>
      </c>
      <c r="O27" s="17">
        <v>33</v>
      </c>
      <c r="P27" s="17">
        <v>51</v>
      </c>
      <c r="Q27" s="17">
        <v>68</v>
      </c>
      <c r="R27" s="17">
        <v>80</v>
      </c>
      <c r="S27" s="22">
        <f>SUM(J27:R27)</f>
        <v>478</v>
      </c>
      <c r="T27" s="18">
        <f>(S27/$S$117)*100</f>
        <v>1.4986675027433767</v>
      </c>
      <c r="U27" s="18">
        <f>U26+T27</f>
        <v>81.564508543658874</v>
      </c>
      <c r="W27" s="18">
        <f>S27/9</f>
        <v>53.111111111111114</v>
      </c>
      <c r="X27" s="20"/>
      <c r="Y27" s="18">
        <v>206</v>
      </c>
      <c r="Z27" s="20"/>
      <c r="AA27" s="17"/>
      <c r="AC27" s="53"/>
      <c r="AD27" s="17"/>
    </row>
    <row r="28" spans="1:30" x14ac:dyDescent="0.2">
      <c r="A28" s="17"/>
      <c r="B28" s="5">
        <v>16</v>
      </c>
      <c r="C28" s="20" t="s">
        <v>61</v>
      </c>
      <c r="D28" s="76">
        <v>1</v>
      </c>
      <c r="E28" s="76">
        <v>19</v>
      </c>
      <c r="F28" s="76">
        <v>46</v>
      </c>
      <c r="G28" s="76">
        <v>41</v>
      </c>
      <c r="H28" s="77">
        <v>28</v>
      </c>
      <c r="I28" s="77">
        <v>19</v>
      </c>
      <c r="J28" s="17">
        <v>26</v>
      </c>
      <c r="K28" s="17">
        <v>29</v>
      </c>
      <c r="L28" s="17">
        <v>45</v>
      </c>
      <c r="M28" s="17">
        <v>49</v>
      </c>
      <c r="N28" s="17">
        <v>41</v>
      </c>
      <c r="O28" s="17">
        <v>38</v>
      </c>
      <c r="P28" s="17">
        <v>69</v>
      </c>
      <c r="Q28" s="17">
        <v>89</v>
      </c>
      <c r="R28" s="17">
        <v>75</v>
      </c>
      <c r="S28" s="22">
        <f>SUM(J28:R28)</f>
        <v>461</v>
      </c>
      <c r="T28" s="18">
        <f>(S28/$S$117)*100</f>
        <v>1.4453676124784449</v>
      </c>
      <c r="U28" s="18">
        <f>U27+T28</f>
        <v>83.009876156137324</v>
      </c>
      <c r="W28" s="18">
        <f>S28/9</f>
        <v>51.222222222222221</v>
      </c>
      <c r="X28" s="20"/>
      <c r="Y28" s="18">
        <v>46</v>
      </c>
      <c r="Z28" s="20"/>
      <c r="AA28" s="17"/>
      <c r="AC28" s="53"/>
      <c r="AD28" s="17"/>
    </row>
    <row r="29" spans="1:30" x14ac:dyDescent="0.2">
      <c r="A29" s="17"/>
      <c r="B29" s="5">
        <v>17</v>
      </c>
      <c r="C29" s="20" t="s">
        <v>63</v>
      </c>
      <c r="D29" s="76">
        <v>94</v>
      </c>
      <c r="E29" s="76">
        <v>101</v>
      </c>
      <c r="F29" s="76">
        <v>96</v>
      </c>
      <c r="G29" s="76">
        <v>68</v>
      </c>
      <c r="H29" s="77">
        <v>58</v>
      </c>
      <c r="I29" s="77">
        <v>79</v>
      </c>
      <c r="J29" s="17">
        <v>86</v>
      </c>
      <c r="K29" s="17">
        <v>57</v>
      </c>
      <c r="L29" s="17">
        <v>34</v>
      </c>
      <c r="M29" s="17">
        <v>85</v>
      </c>
      <c r="N29" s="17">
        <v>35</v>
      </c>
      <c r="O29" s="17">
        <v>37</v>
      </c>
      <c r="P29" s="17">
        <v>46</v>
      </c>
      <c r="Q29" s="17">
        <v>40</v>
      </c>
      <c r="R29" s="17">
        <v>24</v>
      </c>
      <c r="S29" s="22">
        <f>SUM(J29:R29)</f>
        <v>444</v>
      </c>
      <c r="T29" s="18">
        <f>(S29/$S$117)*100</f>
        <v>1.3920677222135132</v>
      </c>
      <c r="U29" s="18">
        <f>U28+T29</f>
        <v>84.401943878350835</v>
      </c>
      <c r="W29" s="18">
        <f>S29/9</f>
        <v>49.333333333333336</v>
      </c>
      <c r="X29" s="20"/>
      <c r="Y29" s="18">
        <v>37</v>
      </c>
      <c r="Z29" s="20"/>
      <c r="AA29" s="17"/>
      <c r="AC29" s="53"/>
      <c r="AD29" s="17"/>
    </row>
    <row r="30" spans="1:30" x14ac:dyDescent="0.2">
      <c r="A30" s="17"/>
      <c r="B30" s="5">
        <v>18</v>
      </c>
      <c r="C30" s="20" t="s">
        <v>66</v>
      </c>
      <c r="D30" s="76">
        <v>16</v>
      </c>
      <c r="E30" s="76">
        <v>28</v>
      </c>
      <c r="F30" s="76">
        <v>32</v>
      </c>
      <c r="G30" s="76">
        <v>39</v>
      </c>
      <c r="H30" s="77">
        <v>39</v>
      </c>
      <c r="I30" s="77">
        <v>33</v>
      </c>
      <c r="J30" s="17">
        <v>29</v>
      </c>
      <c r="K30" s="17">
        <v>39</v>
      </c>
      <c r="L30" s="17">
        <v>26</v>
      </c>
      <c r="M30" s="17">
        <v>36</v>
      </c>
      <c r="N30" s="17">
        <v>70</v>
      </c>
      <c r="O30" s="17">
        <v>42</v>
      </c>
      <c r="P30" s="17">
        <v>37</v>
      </c>
      <c r="Q30" s="17">
        <v>62</v>
      </c>
      <c r="R30" s="17">
        <v>50</v>
      </c>
      <c r="S30" s="22">
        <f>SUM(J30:R30)</f>
        <v>391</v>
      </c>
      <c r="T30" s="18">
        <f>(S30/$S$117)*100</f>
        <v>1.2258974760934316</v>
      </c>
      <c r="U30" s="18">
        <f>U29+T30</f>
        <v>85.627841354444271</v>
      </c>
      <c r="W30" s="18">
        <f>S30/9</f>
        <v>43.444444444444443</v>
      </c>
      <c r="X30" s="20"/>
      <c r="Y30" s="18">
        <v>5</v>
      </c>
      <c r="Z30" s="20"/>
      <c r="AA30" s="17"/>
      <c r="AC30" s="53"/>
      <c r="AD30" s="17"/>
    </row>
    <row r="31" spans="1:30" x14ac:dyDescent="0.2">
      <c r="A31" s="17"/>
      <c r="B31" s="5">
        <v>19</v>
      </c>
      <c r="C31" s="20" t="s">
        <v>69</v>
      </c>
      <c r="D31" s="76">
        <v>44</v>
      </c>
      <c r="E31" s="76">
        <v>17</v>
      </c>
      <c r="F31" s="76">
        <v>47</v>
      </c>
      <c r="G31" s="76">
        <v>35</v>
      </c>
      <c r="H31" s="77">
        <v>41</v>
      </c>
      <c r="I31" s="77">
        <v>25</v>
      </c>
      <c r="J31" s="17">
        <v>25</v>
      </c>
      <c r="K31" s="17">
        <v>17</v>
      </c>
      <c r="L31" s="17">
        <v>21</v>
      </c>
      <c r="M31" s="17">
        <v>49</v>
      </c>
      <c r="N31" s="17">
        <v>26</v>
      </c>
      <c r="O31" s="17">
        <v>47</v>
      </c>
      <c r="P31" s="35">
        <v>42</v>
      </c>
      <c r="Q31" s="17">
        <v>30</v>
      </c>
      <c r="R31" s="17">
        <v>16</v>
      </c>
      <c r="S31" s="22">
        <f>SUM(J31:R31)</f>
        <v>273</v>
      </c>
      <c r="T31" s="18">
        <f>(S31/$S$117)*100</f>
        <v>0.85593353190155197</v>
      </c>
      <c r="U31" s="18">
        <f>U30+T31</f>
        <v>86.483774886345827</v>
      </c>
      <c r="W31" s="18">
        <f>S31/9</f>
        <v>30.333333333333332</v>
      </c>
      <c r="X31" s="20"/>
      <c r="Y31" s="18">
        <v>2</v>
      </c>
      <c r="Z31" s="20"/>
      <c r="AA31" s="17"/>
      <c r="AC31" s="53"/>
      <c r="AD31" s="17"/>
    </row>
    <row r="32" spans="1:30" x14ac:dyDescent="0.2">
      <c r="A32" s="17"/>
      <c r="B32" s="5">
        <v>20</v>
      </c>
      <c r="C32" s="20" t="s">
        <v>70</v>
      </c>
      <c r="D32" s="76">
        <v>0</v>
      </c>
      <c r="E32" s="76">
        <v>7</v>
      </c>
      <c r="F32" s="76">
        <v>11</v>
      </c>
      <c r="G32" s="76">
        <v>0</v>
      </c>
      <c r="H32" s="77">
        <v>5</v>
      </c>
      <c r="I32" s="77">
        <v>15</v>
      </c>
      <c r="J32" s="17">
        <v>33</v>
      </c>
      <c r="K32" s="17">
        <v>34</v>
      </c>
      <c r="L32" s="17">
        <v>20</v>
      </c>
      <c r="M32" s="17">
        <v>35</v>
      </c>
      <c r="N32" s="17">
        <v>44</v>
      </c>
      <c r="O32" s="17">
        <v>21</v>
      </c>
      <c r="P32" s="17">
        <v>44</v>
      </c>
      <c r="Q32" s="17">
        <v>41</v>
      </c>
      <c r="R32" s="17">
        <v>0</v>
      </c>
      <c r="S32" s="22">
        <f>SUM(J32:R32)</f>
        <v>272</v>
      </c>
      <c r="T32" s="18">
        <f>(S32/$S$117)*100</f>
        <v>0.85279824423890893</v>
      </c>
      <c r="U32" s="18">
        <f>U31+T32</f>
        <v>87.336573130584739</v>
      </c>
      <c r="W32" s="18">
        <f>S32/9</f>
        <v>30.222222222222221</v>
      </c>
      <c r="X32" s="20"/>
      <c r="Y32" s="18">
        <v>51</v>
      </c>
      <c r="Z32" s="20"/>
      <c r="AA32" s="17"/>
      <c r="AC32" s="53"/>
      <c r="AD32" s="17"/>
    </row>
    <row r="33" spans="1:30" x14ac:dyDescent="0.2">
      <c r="A33" s="17"/>
      <c r="B33" s="5">
        <v>21</v>
      </c>
      <c r="C33" s="20" t="s">
        <v>68</v>
      </c>
      <c r="D33" s="76">
        <v>1</v>
      </c>
      <c r="E33" s="76">
        <v>9</v>
      </c>
      <c r="F33" s="76">
        <v>2</v>
      </c>
      <c r="G33" s="76">
        <v>16</v>
      </c>
      <c r="H33" s="77">
        <v>17</v>
      </c>
      <c r="I33" s="77">
        <v>23</v>
      </c>
      <c r="J33" s="17">
        <v>16</v>
      </c>
      <c r="K33" s="17">
        <v>28</v>
      </c>
      <c r="L33" s="17">
        <v>23</v>
      </c>
      <c r="M33" s="17">
        <v>20</v>
      </c>
      <c r="N33" s="17">
        <v>24</v>
      </c>
      <c r="O33" s="17">
        <v>68</v>
      </c>
      <c r="P33" s="17">
        <v>8</v>
      </c>
      <c r="Q33" s="17">
        <v>33</v>
      </c>
      <c r="R33" s="17">
        <v>23</v>
      </c>
      <c r="S33" s="22">
        <f>SUM(J33:R33)</f>
        <v>243</v>
      </c>
      <c r="T33" s="18">
        <f>(S33/$S$117)*100</f>
        <v>0.76187490202226049</v>
      </c>
      <c r="U33" s="18">
        <f>U32+T33</f>
        <v>88.098448032606996</v>
      </c>
      <c r="W33" s="18">
        <f>S33/9</f>
        <v>27</v>
      </c>
      <c r="X33" s="20"/>
      <c r="Y33" s="18">
        <v>2</v>
      </c>
      <c r="Z33" s="20"/>
      <c r="AA33" s="17"/>
      <c r="AC33" s="53"/>
      <c r="AD33" s="17"/>
    </row>
    <row r="34" spans="1:30" x14ac:dyDescent="0.2">
      <c r="A34" s="17"/>
      <c r="B34" s="5">
        <v>22</v>
      </c>
      <c r="C34" s="20" t="s">
        <v>73</v>
      </c>
      <c r="D34" s="76">
        <v>19</v>
      </c>
      <c r="E34" s="76">
        <v>36</v>
      </c>
      <c r="F34" s="76">
        <v>16</v>
      </c>
      <c r="G34" s="76">
        <v>10</v>
      </c>
      <c r="H34" s="77">
        <v>5</v>
      </c>
      <c r="I34" s="77">
        <v>2</v>
      </c>
      <c r="J34" s="17">
        <v>20</v>
      </c>
      <c r="K34" s="17">
        <v>29</v>
      </c>
      <c r="L34" s="17">
        <v>16</v>
      </c>
      <c r="M34" s="17">
        <v>26</v>
      </c>
      <c r="N34" s="17">
        <v>13</v>
      </c>
      <c r="O34" s="17">
        <v>16</v>
      </c>
      <c r="P34" s="17">
        <v>25</v>
      </c>
      <c r="Q34" s="17">
        <v>37</v>
      </c>
      <c r="R34" s="17">
        <v>60</v>
      </c>
      <c r="S34" s="22">
        <f>SUM(J34:R34)</f>
        <v>242</v>
      </c>
      <c r="T34" s="18">
        <f>(S34/$S$117)*100</f>
        <v>0.75873961435961745</v>
      </c>
      <c r="U34" s="18">
        <f>U33+T34</f>
        <v>88.857187646966608</v>
      </c>
      <c r="W34" s="18">
        <f>S34/9</f>
        <v>26.888888888888889</v>
      </c>
      <c r="X34" s="20"/>
      <c r="Y34" s="18">
        <v>1380</v>
      </c>
      <c r="Z34" s="20"/>
      <c r="AA34" s="17"/>
      <c r="AC34" s="53"/>
      <c r="AD34" s="17"/>
    </row>
    <row r="35" spans="1:30" x14ac:dyDescent="0.2">
      <c r="A35" s="17"/>
      <c r="B35" s="5">
        <v>23</v>
      </c>
      <c r="C35" s="20" t="s">
        <v>72</v>
      </c>
      <c r="D35" s="76">
        <v>9</v>
      </c>
      <c r="E35" s="76">
        <v>25</v>
      </c>
      <c r="F35" s="76">
        <v>20</v>
      </c>
      <c r="G35" s="76">
        <v>34</v>
      </c>
      <c r="H35" s="77">
        <v>33</v>
      </c>
      <c r="I35" s="77">
        <v>30</v>
      </c>
      <c r="J35" s="17">
        <v>19</v>
      </c>
      <c r="K35" s="17">
        <v>24</v>
      </c>
      <c r="L35" s="17">
        <v>16</v>
      </c>
      <c r="M35" s="17">
        <v>40</v>
      </c>
      <c r="N35" s="17">
        <v>41</v>
      </c>
      <c r="O35" s="17">
        <v>29</v>
      </c>
      <c r="P35" s="17">
        <v>13</v>
      </c>
      <c r="Q35" s="17">
        <v>22</v>
      </c>
      <c r="R35" s="17">
        <v>36</v>
      </c>
      <c r="S35" s="22">
        <f>SUM(J35:R35)</f>
        <v>240</v>
      </c>
      <c r="T35" s="18">
        <f>(S35/$S$117)*100</f>
        <v>0.75246903903433138</v>
      </c>
      <c r="U35" s="18">
        <f>U34+T35</f>
        <v>89.609656686000946</v>
      </c>
      <c r="W35" s="18">
        <f>S35/9</f>
        <v>26.666666666666668</v>
      </c>
      <c r="X35" s="20"/>
      <c r="Y35" s="18">
        <v>7</v>
      </c>
      <c r="Z35" s="20"/>
      <c r="AA35" s="17"/>
      <c r="AC35" s="53"/>
      <c r="AD35" s="17"/>
    </row>
    <row r="36" spans="1:30" x14ac:dyDescent="0.2">
      <c r="A36" s="17"/>
      <c r="B36" s="5">
        <v>24</v>
      </c>
      <c r="C36" s="20" t="s">
        <v>65</v>
      </c>
      <c r="D36" s="76">
        <v>1</v>
      </c>
      <c r="E36" s="76">
        <v>0</v>
      </c>
      <c r="F36" s="76">
        <v>0</v>
      </c>
      <c r="G36" s="76">
        <v>0</v>
      </c>
      <c r="H36" s="77">
        <v>0</v>
      </c>
      <c r="I36" s="77">
        <v>0</v>
      </c>
      <c r="J36" s="17">
        <v>0</v>
      </c>
      <c r="K36" s="17">
        <v>22</v>
      </c>
      <c r="L36" s="17">
        <v>30</v>
      </c>
      <c r="M36" s="17">
        <v>23</v>
      </c>
      <c r="N36" s="17">
        <v>49</v>
      </c>
      <c r="O36" s="17">
        <v>50</v>
      </c>
      <c r="P36" s="17">
        <v>26</v>
      </c>
      <c r="Q36" s="17">
        <v>25</v>
      </c>
      <c r="R36" s="17">
        <v>12</v>
      </c>
      <c r="S36" s="22">
        <f>SUM(J36:R36)</f>
        <v>237</v>
      </c>
      <c r="T36" s="18">
        <f>(S36/$S$117)*100</f>
        <v>0.74306317604640226</v>
      </c>
      <c r="U36" s="18">
        <f>U35+T36</f>
        <v>90.352719862047351</v>
      </c>
      <c r="W36" s="18">
        <f>S36/9</f>
        <v>26.333333333333332</v>
      </c>
      <c r="X36" s="20"/>
      <c r="Y36" s="18">
        <v>26</v>
      </c>
      <c r="Z36" s="20"/>
      <c r="AA36" s="17"/>
      <c r="AC36" s="53"/>
      <c r="AD36" s="17"/>
    </row>
    <row r="37" spans="1:30" x14ac:dyDescent="0.2">
      <c r="A37" s="17"/>
      <c r="B37" s="5">
        <v>25</v>
      </c>
      <c r="C37" s="20" t="s">
        <v>62</v>
      </c>
      <c r="D37" s="76">
        <v>27</v>
      </c>
      <c r="E37" s="76">
        <v>20</v>
      </c>
      <c r="F37" s="76">
        <v>30</v>
      </c>
      <c r="G37" s="76">
        <v>25</v>
      </c>
      <c r="H37" s="77">
        <v>1</v>
      </c>
      <c r="I37" s="77">
        <v>20</v>
      </c>
      <c r="J37" s="17">
        <v>13</v>
      </c>
      <c r="K37" s="17">
        <v>34</v>
      </c>
      <c r="L37" s="17">
        <v>40</v>
      </c>
      <c r="M37" s="17">
        <v>23</v>
      </c>
      <c r="N37" s="17">
        <v>15</v>
      </c>
      <c r="O37" s="17">
        <v>11</v>
      </c>
      <c r="P37" s="17">
        <v>8</v>
      </c>
      <c r="Q37" s="17">
        <v>21</v>
      </c>
      <c r="R37" s="17">
        <v>55</v>
      </c>
      <c r="S37" s="22">
        <f>SUM(J37:R37)</f>
        <v>220</v>
      </c>
      <c r="T37" s="18">
        <f>(S37/$S$117)*100</f>
        <v>0.6897632857814705</v>
      </c>
      <c r="U37" s="18">
        <f>U36+T37</f>
        <v>91.042483147828818</v>
      </c>
      <c r="W37" s="18">
        <f>S37/9</f>
        <v>24.444444444444443</v>
      </c>
      <c r="X37" s="20"/>
      <c r="Y37" s="18">
        <v>10</v>
      </c>
      <c r="Z37" s="20"/>
      <c r="AA37" s="17"/>
      <c r="AC37" s="53"/>
      <c r="AD37" s="17"/>
    </row>
    <row r="38" spans="1:30" x14ac:dyDescent="0.2">
      <c r="A38" s="17"/>
      <c r="B38" s="5">
        <v>26</v>
      </c>
      <c r="C38" s="20" t="s">
        <v>81</v>
      </c>
      <c r="D38" s="76">
        <v>11</v>
      </c>
      <c r="E38" s="76">
        <v>15</v>
      </c>
      <c r="F38" s="76">
        <v>4</v>
      </c>
      <c r="G38" s="76">
        <v>7</v>
      </c>
      <c r="H38" s="77">
        <v>2</v>
      </c>
      <c r="I38" s="77">
        <v>0</v>
      </c>
      <c r="J38" s="17">
        <v>27</v>
      </c>
      <c r="K38" s="17">
        <v>17</v>
      </c>
      <c r="L38" s="17">
        <v>10</v>
      </c>
      <c r="M38" s="17">
        <v>23</v>
      </c>
      <c r="N38" s="17">
        <v>34</v>
      </c>
      <c r="O38" s="17">
        <v>10</v>
      </c>
      <c r="P38" s="17">
        <v>28</v>
      </c>
      <c r="Q38" s="17">
        <v>26</v>
      </c>
      <c r="R38" s="17">
        <v>43</v>
      </c>
      <c r="S38" s="22">
        <f>SUM(J38:R38)</f>
        <v>218</v>
      </c>
      <c r="T38" s="18">
        <f>(S38/$S$117)*100</f>
        <v>0.68349271045618443</v>
      </c>
      <c r="U38" s="18">
        <f>U37+T38</f>
        <v>91.725975858284997</v>
      </c>
      <c r="W38" s="18">
        <f>S38/9</f>
        <v>24.222222222222221</v>
      </c>
      <c r="X38" s="20"/>
      <c r="Y38" s="18">
        <v>0.1</v>
      </c>
      <c r="Z38" s="20"/>
      <c r="AA38" s="17"/>
      <c r="AC38" s="1"/>
      <c r="AD38" s="17"/>
    </row>
    <row r="39" spans="1:30" x14ac:dyDescent="0.2">
      <c r="A39" s="17"/>
      <c r="B39" s="5">
        <v>27</v>
      </c>
      <c r="C39" s="20" t="s">
        <v>95</v>
      </c>
      <c r="D39" s="76">
        <v>23</v>
      </c>
      <c r="E39" s="76">
        <v>43</v>
      </c>
      <c r="F39" s="76">
        <v>49</v>
      </c>
      <c r="G39" s="76">
        <v>29</v>
      </c>
      <c r="H39" s="77">
        <v>28</v>
      </c>
      <c r="I39" s="77">
        <v>4</v>
      </c>
      <c r="J39" s="17">
        <v>22</v>
      </c>
      <c r="K39" s="17">
        <v>19</v>
      </c>
      <c r="L39" s="17">
        <v>0</v>
      </c>
      <c r="M39" s="17">
        <v>35</v>
      </c>
      <c r="N39" s="17">
        <v>53</v>
      </c>
      <c r="O39" s="17">
        <v>9</v>
      </c>
      <c r="P39" s="17">
        <v>24</v>
      </c>
      <c r="Q39" s="17">
        <v>12</v>
      </c>
      <c r="R39" s="17">
        <v>38</v>
      </c>
      <c r="S39" s="22">
        <f>SUM(J39:R39)</f>
        <v>212</v>
      </c>
      <c r="T39" s="18">
        <f>(S39/$S$117)*100</f>
        <v>0.66468098448032609</v>
      </c>
      <c r="U39" s="18">
        <f>U38+T39</f>
        <v>92.390656842765324</v>
      </c>
      <c r="W39" s="18">
        <f>S39/9</f>
        <v>23.555555555555557</v>
      </c>
      <c r="X39" s="20"/>
      <c r="Y39" s="18">
        <v>44</v>
      </c>
      <c r="Z39" s="20"/>
      <c r="AA39" s="17"/>
      <c r="AC39" s="53"/>
      <c r="AD39" s="17"/>
    </row>
    <row r="40" spans="1:30" x14ac:dyDescent="0.2">
      <c r="A40" s="17"/>
      <c r="B40" s="5">
        <v>28</v>
      </c>
      <c r="C40" s="20" t="s">
        <v>80</v>
      </c>
      <c r="D40" s="76">
        <v>0</v>
      </c>
      <c r="E40" s="76">
        <v>2</v>
      </c>
      <c r="F40" s="76">
        <v>0</v>
      </c>
      <c r="G40" s="76">
        <v>0</v>
      </c>
      <c r="H40" s="77">
        <v>0</v>
      </c>
      <c r="I40" s="77">
        <v>0</v>
      </c>
      <c r="J40" s="17">
        <v>9</v>
      </c>
      <c r="K40" s="17">
        <v>10</v>
      </c>
      <c r="L40" s="17">
        <v>10</v>
      </c>
      <c r="M40" s="17">
        <v>9</v>
      </c>
      <c r="N40" s="17">
        <v>27</v>
      </c>
      <c r="O40" s="17">
        <v>30</v>
      </c>
      <c r="P40" s="17">
        <v>26</v>
      </c>
      <c r="Q40" s="17">
        <v>25</v>
      </c>
      <c r="R40" s="17">
        <v>16</v>
      </c>
      <c r="S40" s="22">
        <f>SUM(J40:R40)</f>
        <v>162</v>
      </c>
      <c r="T40" s="18">
        <f>(S40/$S$117)*100</f>
        <v>0.50791660134817374</v>
      </c>
      <c r="U40" s="18">
        <f>U39+T40</f>
        <v>92.898573444113495</v>
      </c>
      <c r="W40" s="18">
        <f>S40/9</f>
        <v>18</v>
      </c>
      <c r="X40" s="20"/>
      <c r="Y40" s="18">
        <v>28</v>
      </c>
      <c r="Z40" s="20"/>
      <c r="AA40" s="17"/>
      <c r="AC40" s="53"/>
      <c r="AD40" s="17"/>
    </row>
    <row r="41" spans="1:30" x14ac:dyDescent="0.2">
      <c r="A41" s="17"/>
      <c r="B41" s="5">
        <v>29</v>
      </c>
      <c r="C41" s="20" t="s">
        <v>92</v>
      </c>
      <c r="D41" s="76">
        <v>40</v>
      </c>
      <c r="E41" s="76">
        <v>24</v>
      </c>
      <c r="F41" s="76">
        <v>8</v>
      </c>
      <c r="G41" s="76">
        <v>31</v>
      </c>
      <c r="H41" s="77">
        <v>20</v>
      </c>
      <c r="I41" s="77">
        <v>11</v>
      </c>
      <c r="J41" s="17">
        <v>17</v>
      </c>
      <c r="K41" s="17">
        <v>23</v>
      </c>
      <c r="L41" s="17">
        <v>3</v>
      </c>
      <c r="M41" s="17">
        <v>19</v>
      </c>
      <c r="N41" s="17">
        <v>16</v>
      </c>
      <c r="O41" s="17">
        <v>18</v>
      </c>
      <c r="P41" s="17">
        <v>9</v>
      </c>
      <c r="Q41" s="17">
        <v>0</v>
      </c>
      <c r="R41" s="17">
        <v>46</v>
      </c>
      <c r="S41" s="22">
        <f>SUM(J41:R41)</f>
        <v>151</v>
      </c>
      <c r="T41" s="18">
        <f>(S41/$S$117)*100</f>
        <v>0.47342843705910015</v>
      </c>
      <c r="U41" s="18">
        <f>U40+T41</f>
        <v>93.372001881172594</v>
      </c>
      <c r="W41" s="18">
        <f>S41/9</f>
        <v>16.777777777777779</v>
      </c>
      <c r="X41" s="20"/>
      <c r="Y41" s="18">
        <v>18</v>
      </c>
      <c r="Z41" s="20"/>
      <c r="AA41" s="17"/>
      <c r="AC41" s="53"/>
      <c r="AD41" s="17"/>
    </row>
    <row r="42" spans="1:30" x14ac:dyDescent="0.2">
      <c r="A42" s="17"/>
      <c r="B42" s="5">
        <v>30</v>
      </c>
      <c r="C42" s="20" t="s">
        <v>79</v>
      </c>
      <c r="D42" s="76">
        <v>0</v>
      </c>
      <c r="E42" s="76">
        <v>0</v>
      </c>
      <c r="F42" s="76">
        <v>4</v>
      </c>
      <c r="G42" s="76">
        <v>0</v>
      </c>
      <c r="H42" s="77">
        <v>3</v>
      </c>
      <c r="I42" s="77">
        <v>15</v>
      </c>
      <c r="J42" s="17">
        <v>18</v>
      </c>
      <c r="K42" s="17">
        <v>19</v>
      </c>
      <c r="L42" s="17">
        <v>11</v>
      </c>
      <c r="M42" s="17">
        <v>0</v>
      </c>
      <c r="N42" s="17">
        <v>16</v>
      </c>
      <c r="O42" s="17">
        <v>1</v>
      </c>
      <c r="P42" s="17">
        <v>17</v>
      </c>
      <c r="Q42" s="17">
        <v>16</v>
      </c>
      <c r="R42" s="17">
        <v>30</v>
      </c>
      <c r="S42" s="22">
        <f>SUM(J42:R42)</f>
        <v>128</v>
      </c>
      <c r="T42" s="18">
        <f>(S42/$S$117)*100</f>
        <v>0.4013168208183101</v>
      </c>
      <c r="U42" s="18">
        <f>U41+T42</f>
        <v>93.773318701990902</v>
      </c>
      <c r="W42" s="18">
        <f>S42/9</f>
        <v>14.222222222222221</v>
      </c>
      <c r="X42" s="20"/>
      <c r="Y42" s="18">
        <v>0.4</v>
      </c>
      <c r="Z42" s="20"/>
      <c r="AA42" s="17"/>
      <c r="AC42" s="53"/>
      <c r="AD42" s="17"/>
    </row>
    <row r="43" spans="1:30" x14ac:dyDescent="0.2">
      <c r="A43" s="17"/>
      <c r="B43" s="5">
        <v>31</v>
      </c>
      <c r="C43" s="20" t="s">
        <v>64</v>
      </c>
      <c r="D43" s="76">
        <v>36</v>
      </c>
      <c r="E43" s="76">
        <v>32</v>
      </c>
      <c r="F43" s="76">
        <v>27</v>
      </c>
      <c r="G43" s="76">
        <v>32</v>
      </c>
      <c r="H43" s="77">
        <v>13</v>
      </c>
      <c r="I43" s="77">
        <v>5</v>
      </c>
      <c r="J43" s="17">
        <v>1</v>
      </c>
      <c r="K43" s="17">
        <v>9</v>
      </c>
      <c r="L43" s="17">
        <v>31</v>
      </c>
      <c r="M43" s="17">
        <v>3</v>
      </c>
      <c r="N43" s="17">
        <v>21</v>
      </c>
      <c r="O43" s="17">
        <v>13</v>
      </c>
      <c r="P43" s="17">
        <v>8</v>
      </c>
      <c r="Q43" s="17">
        <v>9</v>
      </c>
      <c r="R43" s="17">
        <v>22</v>
      </c>
      <c r="S43" s="22">
        <f>SUM(J43:R43)</f>
        <v>117</v>
      </c>
      <c r="T43" s="18">
        <f>(S43/$S$117)*100</f>
        <v>0.36682865652923657</v>
      </c>
      <c r="U43" s="18">
        <f>U42+T43</f>
        <v>94.140147358520139</v>
      </c>
      <c r="W43" s="18">
        <f>S43/9</f>
        <v>13</v>
      </c>
      <c r="X43" s="20"/>
      <c r="Y43" s="18">
        <v>129</v>
      </c>
      <c r="Z43" s="20"/>
      <c r="AA43" s="17"/>
      <c r="AC43" s="53"/>
      <c r="AD43" s="17"/>
    </row>
    <row r="44" spans="1:30" x14ac:dyDescent="0.2">
      <c r="A44" s="17"/>
      <c r="B44" s="5">
        <v>32</v>
      </c>
      <c r="C44" s="20" t="s">
        <v>89</v>
      </c>
      <c r="D44" s="76">
        <v>11</v>
      </c>
      <c r="E44" s="76">
        <v>10</v>
      </c>
      <c r="F44" s="76">
        <v>11</v>
      </c>
      <c r="G44" s="76">
        <v>0</v>
      </c>
      <c r="H44" s="77">
        <v>5</v>
      </c>
      <c r="I44" s="77">
        <v>16</v>
      </c>
      <c r="J44" s="17">
        <v>0</v>
      </c>
      <c r="K44" s="17">
        <v>12</v>
      </c>
      <c r="L44" s="17">
        <v>5</v>
      </c>
      <c r="M44" s="17">
        <v>17</v>
      </c>
      <c r="N44" s="17">
        <v>0</v>
      </c>
      <c r="O44" s="17">
        <v>14</v>
      </c>
      <c r="P44" s="17">
        <v>18</v>
      </c>
      <c r="Q44" s="17">
        <v>8</v>
      </c>
      <c r="R44" s="17">
        <v>32</v>
      </c>
      <c r="S44" s="22">
        <f>SUM(J44:R44)</f>
        <v>106</v>
      </c>
      <c r="T44" s="18">
        <f>(S44/$S$117)*100</f>
        <v>0.33234049224016304</v>
      </c>
      <c r="U44" s="18">
        <f>U43+T44</f>
        <v>94.472487850760302</v>
      </c>
      <c r="W44" s="18">
        <f>S44/9</f>
        <v>11.777777777777779</v>
      </c>
      <c r="X44" s="20"/>
      <c r="Y44" s="18">
        <v>0.3</v>
      </c>
      <c r="Z44" s="20"/>
      <c r="AA44" s="17"/>
      <c r="AC44" s="53"/>
      <c r="AD44" s="17"/>
    </row>
    <row r="45" spans="1:30" x14ac:dyDescent="0.2">
      <c r="A45" s="17"/>
      <c r="B45" s="5">
        <v>33</v>
      </c>
      <c r="C45" s="20" t="s">
        <v>99</v>
      </c>
      <c r="D45" s="76">
        <v>0</v>
      </c>
      <c r="E45" s="76">
        <v>0</v>
      </c>
      <c r="F45" s="76">
        <v>6</v>
      </c>
      <c r="G45" s="76">
        <v>0</v>
      </c>
      <c r="H45" s="77">
        <v>0</v>
      </c>
      <c r="I45" s="77">
        <v>11</v>
      </c>
      <c r="J45" s="17">
        <v>15</v>
      </c>
      <c r="K45" s="17">
        <v>15</v>
      </c>
      <c r="L45" s="17">
        <v>0</v>
      </c>
      <c r="M45" s="17">
        <v>15</v>
      </c>
      <c r="N45" s="17">
        <v>14</v>
      </c>
      <c r="O45" s="17">
        <v>0</v>
      </c>
      <c r="P45" s="17">
        <v>8</v>
      </c>
      <c r="Q45" s="17">
        <v>0</v>
      </c>
      <c r="R45" s="17">
        <v>13</v>
      </c>
      <c r="S45" s="22">
        <f>SUM(J45:R45)</f>
        <v>80</v>
      </c>
      <c r="T45" s="18">
        <f>(S45/$S$117)*100</f>
        <v>0.25082301301144383</v>
      </c>
      <c r="U45" s="18">
        <f>U44+T45</f>
        <v>94.723310863771744</v>
      </c>
      <c r="W45" s="18">
        <f>S45/9</f>
        <v>8.8888888888888893</v>
      </c>
      <c r="X45" s="20"/>
      <c r="Y45" s="18">
        <v>11</v>
      </c>
      <c r="Z45" s="20"/>
      <c r="AA45" s="17"/>
      <c r="AC45" s="53"/>
      <c r="AD45" s="17"/>
    </row>
    <row r="46" spans="1:30" x14ac:dyDescent="0.2">
      <c r="A46" s="17"/>
      <c r="B46" s="5">
        <v>34</v>
      </c>
      <c r="C46" s="20" t="s">
        <v>84</v>
      </c>
      <c r="D46" s="76">
        <v>10</v>
      </c>
      <c r="E46" s="76">
        <v>2</v>
      </c>
      <c r="F46" s="76">
        <v>2</v>
      </c>
      <c r="G46" s="76">
        <v>0</v>
      </c>
      <c r="H46" s="77">
        <v>5</v>
      </c>
      <c r="I46" s="77">
        <v>0</v>
      </c>
      <c r="J46" s="17">
        <v>9</v>
      </c>
      <c r="K46" s="17">
        <v>10</v>
      </c>
      <c r="L46" s="17">
        <v>7</v>
      </c>
      <c r="M46" s="17">
        <v>8</v>
      </c>
      <c r="N46" s="17">
        <v>4</v>
      </c>
      <c r="O46" s="17">
        <v>0</v>
      </c>
      <c r="P46" s="17">
        <v>12</v>
      </c>
      <c r="Q46" s="17">
        <v>16</v>
      </c>
      <c r="R46" s="17">
        <v>12</v>
      </c>
      <c r="S46" s="22">
        <f>SUM(J46:R46)</f>
        <v>78</v>
      </c>
      <c r="T46" s="18">
        <f>(S46/$S$117)*100</f>
        <v>0.24455243768615773</v>
      </c>
      <c r="U46" s="18">
        <f>U45+T46</f>
        <v>94.967863301457896</v>
      </c>
      <c r="W46" s="18">
        <f>S46/9</f>
        <v>8.6666666666666661</v>
      </c>
      <c r="X46" s="20"/>
      <c r="Y46" s="18">
        <v>34</v>
      </c>
      <c r="Z46" s="20"/>
      <c r="AA46" s="17"/>
      <c r="AC46" s="53"/>
      <c r="AD46" s="17"/>
    </row>
    <row r="47" spans="1:30" x14ac:dyDescent="0.2">
      <c r="A47" s="17"/>
      <c r="B47" s="5">
        <v>35</v>
      </c>
      <c r="C47" s="20" t="s">
        <v>74</v>
      </c>
      <c r="D47" s="76">
        <v>0</v>
      </c>
      <c r="E47" s="76">
        <v>4</v>
      </c>
      <c r="F47" s="76">
        <v>0</v>
      </c>
      <c r="G47" s="76">
        <v>0</v>
      </c>
      <c r="H47" s="77">
        <v>0</v>
      </c>
      <c r="I47" s="77">
        <v>0</v>
      </c>
      <c r="J47" s="17">
        <v>7</v>
      </c>
      <c r="K47" s="17">
        <v>11</v>
      </c>
      <c r="L47" s="17">
        <v>15</v>
      </c>
      <c r="M47" s="17">
        <v>23</v>
      </c>
      <c r="N47" s="17">
        <v>13</v>
      </c>
      <c r="O47" s="17">
        <v>6</v>
      </c>
      <c r="P47" s="17">
        <v>0</v>
      </c>
      <c r="Q47" s="17">
        <v>0</v>
      </c>
      <c r="R47" s="17">
        <v>0</v>
      </c>
      <c r="S47" s="22">
        <f>SUM(J47:R47)</f>
        <v>75</v>
      </c>
      <c r="T47" s="18">
        <f>(S47/$S$117)*100</f>
        <v>0.23514657469822856</v>
      </c>
      <c r="U47" s="18">
        <f>U46+T47</f>
        <v>95.203009876156131</v>
      </c>
      <c r="W47" s="18">
        <f>S47/9</f>
        <v>8.3333333333333339</v>
      </c>
      <c r="X47" s="20"/>
      <c r="Y47" s="18">
        <v>45</v>
      </c>
      <c r="Z47" s="20"/>
      <c r="AA47" s="17"/>
      <c r="AC47" s="53"/>
      <c r="AD47" s="17"/>
    </row>
    <row r="48" spans="1:30" x14ac:dyDescent="0.2">
      <c r="A48" s="17"/>
      <c r="B48" s="5">
        <v>36</v>
      </c>
      <c r="C48" s="20" t="s">
        <v>77</v>
      </c>
      <c r="D48" s="76">
        <v>0</v>
      </c>
      <c r="E48" s="76">
        <v>0</v>
      </c>
      <c r="F48" s="76">
        <v>0</v>
      </c>
      <c r="G48" s="76">
        <v>0</v>
      </c>
      <c r="H48" s="77">
        <v>6</v>
      </c>
      <c r="I48" s="77">
        <v>6</v>
      </c>
      <c r="J48" s="17">
        <v>7</v>
      </c>
      <c r="K48" s="17">
        <v>7</v>
      </c>
      <c r="L48" s="17">
        <v>12</v>
      </c>
      <c r="M48" s="17">
        <v>15</v>
      </c>
      <c r="N48" s="17">
        <v>16</v>
      </c>
      <c r="O48" s="17">
        <v>10</v>
      </c>
      <c r="P48" s="17">
        <v>0</v>
      </c>
      <c r="Q48" s="17">
        <v>0</v>
      </c>
      <c r="R48" s="17">
        <v>0</v>
      </c>
      <c r="S48" s="22">
        <f>SUM(J48:R48)</f>
        <v>67</v>
      </c>
      <c r="T48" s="18">
        <f>(S48/$S$117)*100</f>
        <v>0.21006427339708417</v>
      </c>
      <c r="U48" s="18">
        <f>U47+T48</f>
        <v>95.413074149553211</v>
      </c>
      <c r="W48" s="18">
        <f>S48/9</f>
        <v>7.4444444444444446</v>
      </c>
      <c r="X48" s="20"/>
      <c r="Y48" s="18">
        <v>8</v>
      </c>
      <c r="Z48" s="20"/>
      <c r="AA48" s="17"/>
      <c r="AC48" s="53"/>
      <c r="AD48" s="17"/>
    </row>
    <row r="49" spans="1:30" x14ac:dyDescent="0.2">
      <c r="A49" s="17"/>
      <c r="B49" s="5">
        <v>37</v>
      </c>
      <c r="C49" s="20" t="s">
        <v>85</v>
      </c>
      <c r="D49" s="76">
        <v>0</v>
      </c>
      <c r="E49" s="76">
        <v>5</v>
      </c>
      <c r="F49" s="76">
        <v>0</v>
      </c>
      <c r="G49" s="76">
        <v>0</v>
      </c>
      <c r="H49" s="77">
        <v>6</v>
      </c>
      <c r="I49" s="77">
        <v>0</v>
      </c>
      <c r="J49" s="17">
        <v>0</v>
      </c>
      <c r="K49" s="17">
        <v>10</v>
      </c>
      <c r="L49" s="17">
        <v>7</v>
      </c>
      <c r="M49" s="17">
        <v>0</v>
      </c>
      <c r="N49" s="17">
        <v>19</v>
      </c>
      <c r="O49" s="17">
        <v>15</v>
      </c>
      <c r="P49" s="17">
        <v>1</v>
      </c>
      <c r="Q49" s="17">
        <v>12</v>
      </c>
      <c r="R49" s="17">
        <v>1</v>
      </c>
      <c r="S49" s="22">
        <f>SUM(J49:R49)</f>
        <v>65</v>
      </c>
      <c r="T49" s="18">
        <f>(S49/$S$117)*100</f>
        <v>0.20379369807179809</v>
      </c>
      <c r="U49" s="18">
        <f>U48+T49</f>
        <v>95.616867847625002</v>
      </c>
      <c r="W49" s="18">
        <f>S49/9</f>
        <v>7.2222222222222223</v>
      </c>
      <c r="X49" s="20"/>
      <c r="Y49" s="18">
        <v>11</v>
      </c>
      <c r="Z49" s="20"/>
      <c r="AA49" s="17"/>
      <c r="AC49" s="53"/>
      <c r="AD49" s="17"/>
    </row>
    <row r="50" spans="1:30" x14ac:dyDescent="0.2">
      <c r="A50" s="17"/>
      <c r="B50" s="5">
        <v>38</v>
      </c>
      <c r="C50" s="20" t="s">
        <v>78</v>
      </c>
      <c r="D50" s="76">
        <v>12</v>
      </c>
      <c r="E50" s="76">
        <v>0</v>
      </c>
      <c r="F50" s="76">
        <v>3</v>
      </c>
      <c r="G50" s="76">
        <v>0</v>
      </c>
      <c r="H50" s="77">
        <v>5</v>
      </c>
      <c r="I50" s="77">
        <v>0</v>
      </c>
      <c r="J50" s="17">
        <v>0</v>
      </c>
      <c r="K50" s="17">
        <v>0</v>
      </c>
      <c r="L50" s="17">
        <v>12</v>
      </c>
      <c r="M50" s="17">
        <v>14</v>
      </c>
      <c r="N50" s="17">
        <v>13</v>
      </c>
      <c r="O50" s="17">
        <v>2</v>
      </c>
      <c r="P50" s="17">
        <v>19</v>
      </c>
      <c r="Q50" s="17">
        <v>0</v>
      </c>
      <c r="R50" s="17">
        <v>0</v>
      </c>
      <c r="S50" s="22">
        <f>SUM(J50:R50)</f>
        <v>60</v>
      </c>
      <c r="T50" s="18">
        <f>(S50/$S$117)*100</f>
        <v>0.18811725975858284</v>
      </c>
      <c r="U50" s="18">
        <f>U49+T50</f>
        <v>95.804985107383587</v>
      </c>
      <c r="W50" s="18">
        <f>S50/9</f>
        <v>6.666666666666667</v>
      </c>
      <c r="X50" s="20"/>
      <c r="Y50" s="18">
        <v>25</v>
      </c>
      <c r="Z50" s="20"/>
      <c r="AA50" s="17"/>
      <c r="AC50" s="53"/>
      <c r="AD50" s="17"/>
    </row>
    <row r="51" spans="1:30" x14ac:dyDescent="0.2">
      <c r="A51" s="17"/>
      <c r="B51" s="5">
        <v>39</v>
      </c>
      <c r="C51" s="20" t="s">
        <v>119</v>
      </c>
      <c r="D51" s="76">
        <v>11</v>
      </c>
      <c r="E51" s="76">
        <v>7</v>
      </c>
      <c r="F51" s="76">
        <v>40</v>
      </c>
      <c r="G51" s="76">
        <v>1</v>
      </c>
      <c r="H51" s="77">
        <v>11</v>
      </c>
      <c r="I51" s="77">
        <v>7</v>
      </c>
      <c r="J51" s="17">
        <v>0</v>
      </c>
      <c r="K51" s="17">
        <v>0</v>
      </c>
      <c r="L51" s="17">
        <v>0</v>
      </c>
      <c r="M51" s="17">
        <v>5</v>
      </c>
      <c r="N51" s="17">
        <v>12</v>
      </c>
      <c r="O51" s="17">
        <v>19</v>
      </c>
      <c r="P51" s="17">
        <v>1</v>
      </c>
      <c r="Q51" s="17">
        <v>10</v>
      </c>
      <c r="R51" s="17">
        <v>10</v>
      </c>
      <c r="S51" s="22">
        <f>SUM(J51:R51)</f>
        <v>57</v>
      </c>
      <c r="T51" s="18">
        <f>(S51/$S$117)*100</f>
        <v>0.1787113967706537</v>
      </c>
      <c r="U51" s="18">
        <f>U50+T51</f>
        <v>95.983696504154238</v>
      </c>
      <c r="W51" s="18">
        <f>S51/9</f>
        <v>6.333333333333333</v>
      </c>
      <c r="X51" s="20"/>
      <c r="Y51" s="18">
        <v>60</v>
      </c>
      <c r="Z51" s="20"/>
      <c r="AA51" s="17"/>
      <c r="AC51" s="53"/>
      <c r="AD51" s="17"/>
    </row>
    <row r="52" spans="1:30" x14ac:dyDescent="0.2">
      <c r="A52" s="17"/>
      <c r="B52" s="5">
        <v>40</v>
      </c>
      <c r="C52" s="20" t="s">
        <v>76</v>
      </c>
      <c r="D52" s="76">
        <v>16</v>
      </c>
      <c r="E52" s="76">
        <v>15</v>
      </c>
      <c r="F52" s="76">
        <v>15</v>
      </c>
      <c r="G52" s="76">
        <v>10</v>
      </c>
      <c r="H52" s="77">
        <v>19</v>
      </c>
      <c r="I52" s="77">
        <v>8</v>
      </c>
      <c r="J52" s="17">
        <v>34</v>
      </c>
      <c r="K52" s="17">
        <v>4</v>
      </c>
      <c r="L52" s="17">
        <v>12</v>
      </c>
      <c r="M52" s="17">
        <v>0</v>
      </c>
      <c r="N52" s="17">
        <v>2</v>
      </c>
      <c r="O52" s="17">
        <v>0</v>
      </c>
      <c r="P52" s="17">
        <v>0</v>
      </c>
      <c r="Q52" s="17">
        <v>0</v>
      </c>
      <c r="R52" s="17">
        <v>0</v>
      </c>
      <c r="S52" s="22">
        <f>SUM(J52:R52)</f>
        <v>52</v>
      </c>
      <c r="T52" s="18">
        <f>(S52/$S$117)*100</f>
        <v>0.16303495845743846</v>
      </c>
      <c r="U52" s="18">
        <f>U51+T52</f>
        <v>96.146731462611683</v>
      </c>
      <c r="W52" s="18">
        <f>S52/9</f>
        <v>5.7777777777777777</v>
      </c>
      <c r="X52" s="20"/>
      <c r="Y52" s="18">
        <v>0.05</v>
      </c>
      <c r="Z52" s="20"/>
      <c r="AA52" s="17"/>
      <c r="AC52" s="53"/>
      <c r="AD52" s="17"/>
    </row>
    <row r="53" spans="1:30" x14ac:dyDescent="0.2">
      <c r="A53" s="17"/>
      <c r="B53" s="5">
        <v>41</v>
      </c>
      <c r="C53" s="20" t="s">
        <v>101</v>
      </c>
      <c r="D53" s="76">
        <v>10</v>
      </c>
      <c r="E53" s="76">
        <v>21</v>
      </c>
      <c r="F53" s="76">
        <v>6</v>
      </c>
      <c r="G53" s="76">
        <v>11</v>
      </c>
      <c r="H53" s="77">
        <v>0</v>
      </c>
      <c r="I53" s="77">
        <v>0</v>
      </c>
      <c r="J53" s="17">
        <v>0</v>
      </c>
      <c r="K53" s="17">
        <v>5</v>
      </c>
      <c r="L53" s="17">
        <v>0</v>
      </c>
      <c r="M53" s="17">
        <v>0</v>
      </c>
      <c r="N53" s="17">
        <v>0</v>
      </c>
      <c r="O53" s="17">
        <v>0</v>
      </c>
      <c r="P53" s="17">
        <v>14</v>
      </c>
      <c r="Q53" s="17">
        <v>32</v>
      </c>
      <c r="R53" s="17">
        <v>0</v>
      </c>
      <c r="S53" s="22">
        <f>SUM(J53:R53)</f>
        <v>51</v>
      </c>
      <c r="T53" s="18">
        <f>(S53/$S$117)*100</f>
        <v>0.15989967079479542</v>
      </c>
      <c r="U53" s="18">
        <f>U52+T53</f>
        <v>96.306631133406484</v>
      </c>
      <c r="W53" s="18">
        <f>S53/9</f>
        <v>5.666666666666667</v>
      </c>
      <c r="X53" s="20"/>
      <c r="Y53" s="18">
        <v>2</v>
      </c>
      <c r="Z53" s="20"/>
      <c r="AA53" s="17"/>
      <c r="AC53" s="53"/>
      <c r="AD53" s="17"/>
    </row>
    <row r="54" spans="1:30" x14ac:dyDescent="0.2">
      <c r="A54" s="17"/>
      <c r="B54" s="5">
        <v>41</v>
      </c>
      <c r="C54" s="20" t="s">
        <v>93</v>
      </c>
      <c r="D54" s="76">
        <v>0</v>
      </c>
      <c r="E54" s="76">
        <v>0</v>
      </c>
      <c r="F54" s="76">
        <v>0</v>
      </c>
      <c r="G54" s="76">
        <v>11</v>
      </c>
      <c r="H54" s="77">
        <v>0</v>
      </c>
      <c r="I54" s="77">
        <v>8</v>
      </c>
      <c r="J54" s="17">
        <v>0</v>
      </c>
      <c r="K54" s="17">
        <v>0</v>
      </c>
      <c r="L54" s="17">
        <v>2</v>
      </c>
      <c r="M54" s="17">
        <v>25</v>
      </c>
      <c r="N54" s="17">
        <v>0</v>
      </c>
      <c r="O54" s="17">
        <v>0</v>
      </c>
      <c r="P54" s="17">
        <v>6</v>
      </c>
      <c r="Q54" s="17">
        <v>13</v>
      </c>
      <c r="R54" s="17">
        <v>5</v>
      </c>
      <c r="S54" s="22">
        <f>SUM(J54:R54)</f>
        <v>51</v>
      </c>
      <c r="T54" s="18">
        <f>(S54/$S$117)*100</f>
        <v>0.15989967079479542</v>
      </c>
      <c r="U54" s="18">
        <f>U53+T54</f>
        <v>96.466530804201284</v>
      </c>
      <c r="W54" s="18">
        <f>S54/9</f>
        <v>5.666666666666667</v>
      </c>
      <c r="X54" s="20"/>
      <c r="Y54" s="18">
        <v>102</v>
      </c>
      <c r="Z54" s="20"/>
      <c r="AA54" s="17"/>
      <c r="AC54" s="1"/>
      <c r="AD54" s="17"/>
    </row>
    <row r="55" spans="1:30" x14ac:dyDescent="0.2">
      <c r="A55" s="17"/>
      <c r="B55" s="5">
        <v>43</v>
      </c>
      <c r="C55" s="20" t="s">
        <v>113</v>
      </c>
      <c r="D55" s="76">
        <v>42</v>
      </c>
      <c r="E55" s="76">
        <v>39</v>
      </c>
      <c r="F55" s="76">
        <v>38</v>
      </c>
      <c r="G55" s="76">
        <v>5</v>
      </c>
      <c r="H55" s="77">
        <v>1</v>
      </c>
      <c r="I55" s="77">
        <v>8</v>
      </c>
      <c r="J55" s="17">
        <v>4</v>
      </c>
      <c r="K55" s="17">
        <v>0</v>
      </c>
      <c r="L55" s="17">
        <v>0</v>
      </c>
      <c r="M55" s="17">
        <v>0</v>
      </c>
      <c r="N55" s="17">
        <v>3</v>
      </c>
      <c r="O55" s="17">
        <v>7</v>
      </c>
      <c r="P55" s="17">
        <v>10</v>
      </c>
      <c r="Q55" s="17">
        <v>14</v>
      </c>
      <c r="R55" s="17">
        <v>12</v>
      </c>
      <c r="S55" s="22">
        <f>SUM(J55:R55)</f>
        <v>50</v>
      </c>
      <c r="T55" s="18">
        <f>(S55/$S$117)*100</f>
        <v>0.15676438313215238</v>
      </c>
      <c r="U55" s="18">
        <f>U54+T55</f>
        <v>96.62329518733344</v>
      </c>
      <c r="W55" s="18">
        <f>S55/9</f>
        <v>5.5555555555555554</v>
      </c>
      <c r="X55" s="20"/>
      <c r="Y55" s="18">
        <v>31</v>
      </c>
      <c r="Z55" s="20"/>
      <c r="AA55" s="17"/>
      <c r="AC55" s="53"/>
      <c r="AD55" s="17"/>
    </row>
    <row r="56" spans="1:30" x14ac:dyDescent="0.2">
      <c r="A56" s="17"/>
      <c r="B56" s="5">
        <v>44</v>
      </c>
      <c r="C56" s="20" t="s">
        <v>86</v>
      </c>
      <c r="D56" s="76">
        <v>0</v>
      </c>
      <c r="E56" s="76">
        <v>0</v>
      </c>
      <c r="F56" s="76">
        <v>0</v>
      </c>
      <c r="G56" s="76">
        <v>2</v>
      </c>
      <c r="H56" s="77">
        <v>0</v>
      </c>
      <c r="I56" s="77">
        <v>0</v>
      </c>
      <c r="J56" s="17">
        <v>9</v>
      </c>
      <c r="K56" s="17">
        <v>0</v>
      </c>
      <c r="L56" s="17">
        <v>6</v>
      </c>
      <c r="M56" s="17">
        <v>15</v>
      </c>
      <c r="N56" s="17">
        <v>11</v>
      </c>
      <c r="O56" s="17">
        <v>4</v>
      </c>
      <c r="P56" s="17">
        <v>4</v>
      </c>
      <c r="Q56" s="17">
        <v>0</v>
      </c>
      <c r="R56" s="17">
        <v>0</v>
      </c>
      <c r="S56" s="22">
        <f>SUM(J56:R56)</f>
        <v>49</v>
      </c>
      <c r="T56" s="18">
        <f>(S56/$S$117)*100</f>
        <v>0.15362909546950931</v>
      </c>
      <c r="U56" s="18">
        <f>U55+T56</f>
        <v>96.776924282802952</v>
      </c>
      <c r="W56" s="18">
        <f>S56/9</f>
        <v>5.4444444444444446</v>
      </c>
      <c r="X56" s="20"/>
      <c r="Y56" s="18">
        <v>0.02</v>
      </c>
      <c r="Z56" s="20"/>
      <c r="AA56" s="17"/>
      <c r="AC56" s="53"/>
      <c r="AD56" s="17"/>
    </row>
    <row r="57" spans="1:30" x14ac:dyDescent="0.2">
      <c r="A57" s="17"/>
      <c r="B57" s="5">
        <v>45</v>
      </c>
      <c r="C57" s="20" t="s">
        <v>75</v>
      </c>
      <c r="D57" s="76">
        <v>0</v>
      </c>
      <c r="E57" s="76">
        <v>0</v>
      </c>
      <c r="F57" s="76">
        <v>0</v>
      </c>
      <c r="G57" s="76">
        <v>0</v>
      </c>
      <c r="H57" s="77">
        <v>0</v>
      </c>
      <c r="I57" s="77">
        <v>0</v>
      </c>
      <c r="J57" s="17">
        <v>0</v>
      </c>
      <c r="K57" s="17">
        <v>4</v>
      </c>
      <c r="L57" s="17">
        <v>15</v>
      </c>
      <c r="M57" s="17">
        <v>0</v>
      </c>
      <c r="N57" s="17">
        <v>24</v>
      </c>
      <c r="O57" s="17">
        <v>0</v>
      </c>
      <c r="P57" s="17">
        <v>5</v>
      </c>
      <c r="Q57" s="17">
        <v>0</v>
      </c>
      <c r="R57" s="17">
        <v>0</v>
      </c>
      <c r="S57" s="22">
        <f>SUM(J57:R57)</f>
        <v>48</v>
      </c>
      <c r="T57" s="18">
        <f>(S57/$S$117)*100</f>
        <v>0.15049380780686628</v>
      </c>
      <c r="U57" s="18">
        <f>U56+T57</f>
        <v>96.92741809060982</v>
      </c>
      <c r="W57" s="18">
        <f>S57/9</f>
        <v>5.333333333333333</v>
      </c>
      <c r="X57" s="20"/>
      <c r="Y57" s="18">
        <v>0.8</v>
      </c>
      <c r="Z57" s="20"/>
      <c r="AA57" s="17"/>
      <c r="AC57" s="53"/>
      <c r="AD57" s="17"/>
    </row>
    <row r="58" spans="1:30" x14ac:dyDescent="0.2">
      <c r="A58" s="17"/>
      <c r="B58" s="5">
        <v>46</v>
      </c>
      <c r="C58" s="20" t="s">
        <v>115</v>
      </c>
      <c r="D58" s="76">
        <v>6</v>
      </c>
      <c r="E58" s="76">
        <v>6</v>
      </c>
      <c r="F58" s="76">
        <v>0</v>
      </c>
      <c r="G58" s="76">
        <v>10</v>
      </c>
      <c r="H58" s="77">
        <v>0</v>
      </c>
      <c r="I58" s="77">
        <v>5</v>
      </c>
      <c r="J58" s="26">
        <v>12</v>
      </c>
      <c r="K58" s="17">
        <v>0</v>
      </c>
      <c r="L58" s="17">
        <v>0</v>
      </c>
      <c r="M58" s="17">
        <v>3</v>
      </c>
      <c r="N58" s="17">
        <v>3</v>
      </c>
      <c r="O58" s="17">
        <v>1</v>
      </c>
      <c r="P58" s="17">
        <v>0</v>
      </c>
      <c r="Q58" s="17">
        <v>13</v>
      </c>
      <c r="R58" s="17">
        <v>15</v>
      </c>
      <c r="S58" s="22">
        <f>SUM(J58:R58)</f>
        <v>47</v>
      </c>
      <c r="T58" s="18">
        <f>(S58/$S$117)*100</f>
        <v>0.14735852014422324</v>
      </c>
      <c r="U58" s="18">
        <f>U57+T58</f>
        <v>97.074776610754043</v>
      </c>
      <c r="W58" s="18">
        <f>S58/9</f>
        <v>5.2222222222222223</v>
      </c>
      <c r="X58" s="20"/>
      <c r="Y58" s="18">
        <v>51</v>
      </c>
      <c r="Z58" s="20"/>
      <c r="AA58" s="17"/>
      <c r="AC58" s="53"/>
      <c r="AD58" s="17"/>
    </row>
    <row r="59" spans="1:30" x14ac:dyDescent="0.2">
      <c r="A59" s="17"/>
      <c r="B59" s="5">
        <v>47</v>
      </c>
      <c r="C59" s="20" t="s">
        <v>83</v>
      </c>
      <c r="D59" s="76">
        <v>0</v>
      </c>
      <c r="E59" s="76">
        <v>0</v>
      </c>
      <c r="F59" s="76">
        <v>0</v>
      </c>
      <c r="G59" s="76">
        <v>0</v>
      </c>
      <c r="H59" s="77">
        <v>0</v>
      </c>
      <c r="I59" s="77">
        <v>0</v>
      </c>
      <c r="J59" s="17">
        <v>0</v>
      </c>
      <c r="K59" s="17">
        <v>10</v>
      </c>
      <c r="L59" s="17">
        <v>9</v>
      </c>
      <c r="M59" s="17">
        <v>0</v>
      </c>
      <c r="N59" s="17">
        <v>4</v>
      </c>
      <c r="O59" s="17">
        <v>5</v>
      </c>
      <c r="P59" s="17">
        <v>14</v>
      </c>
      <c r="Q59" s="17">
        <v>1</v>
      </c>
      <c r="R59" s="17">
        <v>3</v>
      </c>
      <c r="S59" s="22">
        <f>SUM(J59:R59)</f>
        <v>46</v>
      </c>
      <c r="T59" s="18">
        <f>(S59/$S$117)*100</f>
        <v>0.14422323248158017</v>
      </c>
      <c r="U59" s="18">
        <f>U58+T59</f>
        <v>97.218999843235622</v>
      </c>
      <c r="W59" s="18">
        <f>S59/9</f>
        <v>5.1111111111111107</v>
      </c>
      <c r="X59" s="20"/>
      <c r="Y59" s="18">
        <v>16</v>
      </c>
      <c r="Z59" s="20"/>
      <c r="AA59" s="17"/>
      <c r="AC59" s="1"/>
      <c r="AD59" s="17"/>
    </row>
    <row r="60" spans="1:30" x14ac:dyDescent="0.2">
      <c r="A60" s="17"/>
      <c r="B60" s="5">
        <v>47</v>
      </c>
      <c r="C60" s="20" t="s">
        <v>88</v>
      </c>
      <c r="D60" s="76">
        <v>0</v>
      </c>
      <c r="E60" s="76">
        <v>0</v>
      </c>
      <c r="F60" s="76">
        <v>0</v>
      </c>
      <c r="G60" s="76">
        <v>0</v>
      </c>
      <c r="H60" s="77">
        <v>0</v>
      </c>
      <c r="I60" s="77">
        <v>0</v>
      </c>
      <c r="J60" s="17">
        <v>0</v>
      </c>
      <c r="K60" s="17">
        <v>12</v>
      </c>
      <c r="L60" s="17">
        <v>6</v>
      </c>
      <c r="M60" s="17">
        <v>8</v>
      </c>
      <c r="N60" s="17">
        <v>7</v>
      </c>
      <c r="O60" s="17">
        <v>2</v>
      </c>
      <c r="P60" s="17">
        <v>0</v>
      </c>
      <c r="Q60" s="17">
        <v>4</v>
      </c>
      <c r="R60" s="17">
        <v>7</v>
      </c>
      <c r="S60" s="22">
        <f>SUM(J60:R60)</f>
        <v>46</v>
      </c>
      <c r="T60" s="18">
        <f>(S60/$S$117)*100</f>
        <v>0.14422323248158017</v>
      </c>
      <c r="U60" s="18">
        <f>U59+T60</f>
        <v>97.363223075717201</v>
      </c>
      <c r="W60" s="18">
        <f>S60/9</f>
        <v>5.1111111111111107</v>
      </c>
      <c r="X60" s="20"/>
      <c r="Y60" s="18">
        <v>17</v>
      </c>
      <c r="Z60" s="20"/>
      <c r="AA60" s="17"/>
      <c r="AC60" s="53"/>
      <c r="AD60" s="17"/>
    </row>
    <row r="61" spans="1:30" x14ac:dyDescent="0.2">
      <c r="A61" s="17"/>
      <c r="B61" s="5">
        <v>49</v>
      </c>
      <c r="C61" s="20" t="s">
        <v>98</v>
      </c>
      <c r="D61" s="76">
        <v>0</v>
      </c>
      <c r="E61" s="76">
        <v>0</v>
      </c>
      <c r="F61" s="76">
        <v>3</v>
      </c>
      <c r="G61" s="76">
        <v>10</v>
      </c>
      <c r="H61" s="77">
        <v>6</v>
      </c>
      <c r="I61" s="77">
        <v>0</v>
      </c>
      <c r="J61" s="17">
        <v>17</v>
      </c>
      <c r="K61" s="17">
        <v>15</v>
      </c>
      <c r="L61" s="17">
        <v>0</v>
      </c>
      <c r="M61" s="17">
        <v>0</v>
      </c>
      <c r="N61" s="17">
        <v>0</v>
      </c>
      <c r="O61" s="17">
        <v>2</v>
      </c>
      <c r="P61" s="17">
        <v>10</v>
      </c>
      <c r="Q61" s="17">
        <v>0</v>
      </c>
      <c r="R61" s="17">
        <v>0</v>
      </c>
      <c r="S61" s="22">
        <f>SUM(J61:R61)</f>
        <v>44</v>
      </c>
      <c r="T61" s="18">
        <f>(S61/$S$117)*100</f>
        <v>0.1379526571562941</v>
      </c>
      <c r="U61" s="18">
        <f>U60+T61</f>
        <v>97.501175732873492</v>
      </c>
      <c r="W61" s="18">
        <f>S61/9</f>
        <v>4.8888888888888893</v>
      </c>
      <c r="X61" s="20"/>
      <c r="Y61" s="18">
        <v>84</v>
      </c>
      <c r="Z61" s="20"/>
      <c r="AA61" s="17"/>
      <c r="AC61" s="53"/>
      <c r="AD61" s="17"/>
    </row>
    <row r="62" spans="1:30" x14ac:dyDescent="0.2">
      <c r="A62" s="17"/>
      <c r="B62" s="5">
        <v>50</v>
      </c>
      <c r="C62" s="20" t="s">
        <v>114</v>
      </c>
      <c r="D62" s="76">
        <v>0</v>
      </c>
      <c r="E62" s="76">
        <v>12</v>
      </c>
      <c r="F62" s="76">
        <v>21</v>
      </c>
      <c r="G62" s="76">
        <v>21</v>
      </c>
      <c r="H62" s="77">
        <v>17</v>
      </c>
      <c r="I62" s="77">
        <v>20</v>
      </c>
      <c r="J62" s="17">
        <v>0</v>
      </c>
      <c r="K62" s="17">
        <v>0</v>
      </c>
      <c r="L62" s="17">
        <v>0</v>
      </c>
      <c r="M62" s="17">
        <v>13</v>
      </c>
      <c r="N62" s="17">
        <v>10</v>
      </c>
      <c r="O62" s="17">
        <v>0</v>
      </c>
      <c r="P62" s="17">
        <v>0</v>
      </c>
      <c r="Q62" s="17">
        <v>10</v>
      </c>
      <c r="R62" s="17">
        <v>10</v>
      </c>
      <c r="S62" s="22">
        <f>SUM(J62:R62)</f>
        <v>43</v>
      </c>
      <c r="T62" s="18">
        <f>(S62/$S$117)*100</f>
        <v>0.13481736949365106</v>
      </c>
      <c r="U62" s="18">
        <f>U61+T62</f>
        <v>97.635993102367138</v>
      </c>
      <c r="W62" s="18">
        <f>S62/9</f>
        <v>4.7777777777777777</v>
      </c>
      <c r="X62" s="20"/>
      <c r="Y62" s="18">
        <v>4</v>
      </c>
      <c r="Z62" s="20"/>
      <c r="AA62" s="17"/>
      <c r="AC62" s="53"/>
      <c r="AD62" s="17"/>
    </row>
    <row r="63" spans="1:30" x14ac:dyDescent="0.2">
      <c r="A63" s="17"/>
      <c r="B63" s="5">
        <v>50</v>
      </c>
      <c r="C63" s="20" t="s">
        <v>172</v>
      </c>
      <c r="D63" s="76">
        <v>0</v>
      </c>
      <c r="E63" s="76">
        <v>0</v>
      </c>
      <c r="F63" s="76">
        <v>0</v>
      </c>
      <c r="G63" s="76">
        <v>0</v>
      </c>
      <c r="H63" s="76">
        <v>0</v>
      </c>
      <c r="I63" s="76">
        <v>0</v>
      </c>
      <c r="J63" s="20">
        <v>0</v>
      </c>
      <c r="K63" s="20">
        <v>0</v>
      </c>
      <c r="L63" s="20">
        <v>0</v>
      </c>
      <c r="M63" s="20">
        <v>0</v>
      </c>
      <c r="N63" s="20">
        <v>0</v>
      </c>
      <c r="O63" s="20">
        <v>0</v>
      </c>
      <c r="P63" s="17">
        <v>14</v>
      </c>
      <c r="Q63" s="17">
        <v>14</v>
      </c>
      <c r="R63" s="17">
        <v>15</v>
      </c>
      <c r="S63" s="22">
        <f>SUM(J63:R63)</f>
        <v>43</v>
      </c>
      <c r="T63" s="18">
        <f>(S63/$S$117)*100</f>
        <v>0.13481736949365106</v>
      </c>
      <c r="U63" s="18">
        <f>U62+T63</f>
        <v>97.770810471860784</v>
      </c>
      <c r="W63" s="18">
        <f>S63/9</f>
        <v>4.7777777777777777</v>
      </c>
      <c r="X63" s="1"/>
      <c r="Y63" s="18">
        <v>19</v>
      </c>
      <c r="Z63" s="20"/>
      <c r="AA63" s="17"/>
      <c r="AC63" s="53"/>
      <c r="AD63" s="17"/>
    </row>
    <row r="64" spans="1:30" x14ac:dyDescent="0.2">
      <c r="A64" s="17"/>
      <c r="B64" s="5">
        <v>52</v>
      </c>
      <c r="C64" s="20" t="s">
        <v>120</v>
      </c>
      <c r="D64" s="76">
        <v>0</v>
      </c>
      <c r="E64" s="76">
        <v>0</v>
      </c>
      <c r="F64" s="76">
        <v>0</v>
      </c>
      <c r="G64" s="76">
        <v>0</v>
      </c>
      <c r="H64" s="77">
        <v>0</v>
      </c>
      <c r="I64" s="77">
        <v>5</v>
      </c>
      <c r="J64" s="17">
        <v>0</v>
      </c>
      <c r="K64" s="17">
        <v>0</v>
      </c>
      <c r="L64" s="17">
        <v>0</v>
      </c>
      <c r="M64" s="17">
        <v>0</v>
      </c>
      <c r="N64" s="17">
        <v>0</v>
      </c>
      <c r="O64" s="17">
        <v>10</v>
      </c>
      <c r="P64" s="17">
        <v>13</v>
      </c>
      <c r="Q64" s="17">
        <v>18</v>
      </c>
      <c r="R64" s="17">
        <v>0</v>
      </c>
      <c r="S64" s="22">
        <f>SUM(J64:R64)</f>
        <v>41</v>
      </c>
      <c r="T64" s="18">
        <f>(S64/$S$117)*100</f>
        <v>0.12854679416836495</v>
      </c>
      <c r="U64" s="18">
        <f>U63+T64</f>
        <v>97.899357266029156</v>
      </c>
      <c r="W64" s="18">
        <f>S64/9</f>
        <v>4.5555555555555554</v>
      </c>
      <c r="X64" s="20"/>
      <c r="Y64" s="18">
        <v>0.03</v>
      </c>
      <c r="Z64" s="20"/>
      <c r="AA64" s="17"/>
      <c r="AC64" s="53"/>
      <c r="AD64" s="17"/>
    </row>
    <row r="65" spans="1:30" x14ac:dyDescent="0.2">
      <c r="A65" s="17"/>
      <c r="B65" s="5">
        <v>53</v>
      </c>
      <c r="C65" s="20" t="s">
        <v>171</v>
      </c>
      <c r="D65" s="76">
        <v>0</v>
      </c>
      <c r="E65" s="76">
        <v>0</v>
      </c>
      <c r="F65" s="76">
        <v>0</v>
      </c>
      <c r="G65" s="76">
        <v>0</v>
      </c>
      <c r="H65" s="77">
        <v>0</v>
      </c>
      <c r="I65" s="77">
        <v>0</v>
      </c>
      <c r="J65" s="17">
        <v>0</v>
      </c>
      <c r="K65" s="17">
        <v>0</v>
      </c>
      <c r="L65" s="17">
        <v>0</v>
      </c>
      <c r="M65" s="17">
        <v>0</v>
      </c>
      <c r="N65" s="17">
        <v>0</v>
      </c>
      <c r="O65" s="17">
        <v>3</v>
      </c>
      <c r="P65" s="17">
        <v>0</v>
      </c>
      <c r="Q65" s="17">
        <v>17</v>
      </c>
      <c r="R65" s="17">
        <v>20</v>
      </c>
      <c r="S65" s="22">
        <f>SUM(J65:R65)</f>
        <v>40</v>
      </c>
      <c r="T65" s="18">
        <f>(S65/$S$117)*100</f>
        <v>0.12541150650572191</v>
      </c>
      <c r="U65" s="18">
        <f>U64+T65</f>
        <v>98.024768772534884</v>
      </c>
      <c r="W65" s="18">
        <f>S65/9</f>
        <v>4.4444444444444446</v>
      </c>
      <c r="X65" s="1"/>
      <c r="Y65" s="18">
        <v>5</v>
      </c>
      <c r="AA65"/>
      <c r="AC65" s="1"/>
      <c r="AD65" s="17"/>
    </row>
    <row r="66" spans="1:30" x14ac:dyDescent="0.2">
      <c r="A66" s="17"/>
      <c r="B66" s="5">
        <v>54</v>
      </c>
      <c r="C66" s="20" t="s">
        <v>96</v>
      </c>
      <c r="D66" s="76">
        <v>0</v>
      </c>
      <c r="E66" s="76">
        <v>21</v>
      </c>
      <c r="F66" s="76">
        <v>17</v>
      </c>
      <c r="G66" s="76">
        <v>2</v>
      </c>
      <c r="H66" s="77">
        <v>15</v>
      </c>
      <c r="I66" s="77">
        <v>5</v>
      </c>
      <c r="J66" s="17">
        <v>23</v>
      </c>
      <c r="K66" s="17">
        <v>16</v>
      </c>
      <c r="L66" s="17">
        <v>0</v>
      </c>
      <c r="M66" s="17">
        <v>0</v>
      </c>
      <c r="N66" s="17">
        <v>0</v>
      </c>
      <c r="O66" s="17">
        <v>0</v>
      </c>
      <c r="P66" s="17">
        <v>0</v>
      </c>
      <c r="Q66" s="17">
        <v>0</v>
      </c>
      <c r="R66" s="17">
        <v>0</v>
      </c>
      <c r="S66" s="22">
        <f>SUM(J66:R66)</f>
        <v>39</v>
      </c>
      <c r="T66" s="18">
        <f>(S66/$S$117)*100</f>
        <v>0.12227621884307886</v>
      </c>
      <c r="U66" s="18">
        <f>U65+T66</f>
        <v>98.147044991377967</v>
      </c>
      <c r="W66" s="18">
        <f>S66/9</f>
        <v>4.333333333333333</v>
      </c>
      <c r="X66" s="20"/>
      <c r="Y66" s="18">
        <v>44</v>
      </c>
      <c r="Z66" s="20"/>
      <c r="AA66" s="17"/>
      <c r="AC66" s="53"/>
      <c r="AD66" s="17"/>
    </row>
    <row r="67" spans="1:30" x14ac:dyDescent="0.2">
      <c r="A67" s="17"/>
      <c r="B67" s="5">
        <v>54</v>
      </c>
      <c r="C67" s="20" t="s">
        <v>106</v>
      </c>
      <c r="D67" s="76">
        <v>0</v>
      </c>
      <c r="E67" s="76">
        <v>0</v>
      </c>
      <c r="F67" s="76">
        <v>0</v>
      </c>
      <c r="G67" s="76">
        <v>10</v>
      </c>
      <c r="H67" s="77">
        <v>8</v>
      </c>
      <c r="I67" s="77">
        <v>14</v>
      </c>
      <c r="J67" s="17">
        <v>12</v>
      </c>
      <c r="K67" s="17">
        <v>2</v>
      </c>
      <c r="L67" s="17">
        <v>0</v>
      </c>
      <c r="M67" s="17">
        <v>19</v>
      </c>
      <c r="N67" s="17">
        <v>5</v>
      </c>
      <c r="O67" s="17">
        <v>1</v>
      </c>
      <c r="P67" s="17">
        <v>0</v>
      </c>
      <c r="Q67" s="17">
        <v>0</v>
      </c>
      <c r="R67" s="17">
        <v>0</v>
      </c>
      <c r="S67" s="22">
        <f>SUM(J67:R67)</f>
        <v>39</v>
      </c>
      <c r="T67" s="18">
        <f>(S67/$S$117)*100</f>
        <v>0.12227621884307886</v>
      </c>
      <c r="U67" s="18">
        <f>U66+T67</f>
        <v>98.269321210221051</v>
      </c>
      <c r="W67" s="18">
        <f>S67/9</f>
        <v>4.333333333333333</v>
      </c>
      <c r="X67" s="20"/>
      <c r="Y67" s="18">
        <v>0.1</v>
      </c>
      <c r="Z67" s="20"/>
      <c r="AA67" s="17"/>
      <c r="AC67" s="53"/>
      <c r="AD67" s="17"/>
    </row>
    <row r="68" spans="1:30" x14ac:dyDescent="0.2">
      <c r="A68" s="17"/>
      <c r="B68" s="5">
        <v>56</v>
      </c>
      <c r="C68" s="20" t="s">
        <v>71</v>
      </c>
      <c r="D68" s="76">
        <v>25</v>
      </c>
      <c r="E68" s="76">
        <v>4</v>
      </c>
      <c r="F68" s="76">
        <v>14</v>
      </c>
      <c r="G68" s="76">
        <v>29</v>
      </c>
      <c r="H68" s="77">
        <v>9</v>
      </c>
      <c r="I68" s="77">
        <v>5</v>
      </c>
      <c r="J68" s="17">
        <v>2</v>
      </c>
      <c r="K68" s="17">
        <v>0</v>
      </c>
      <c r="L68" s="17">
        <v>20</v>
      </c>
      <c r="M68" s="17">
        <v>9</v>
      </c>
      <c r="N68" s="17">
        <v>0</v>
      </c>
      <c r="O68" s="17">
        <v>0</v>
      </c>
      <c r="P68" s="17">
        <v>0</v>
      </c>
      <c r="Q68" s="17">
        <v>1</v>
      </c>
      <c r="R68" s="17">
        <v>3</v>
      </c>
      <c r="S68" s="22">
        <f>SUM(J68:R68)</f>
        <v>35</v>
      </c>
      <c r="T68" s="18">
        <f>(S68/$S$117)*100</f>
        <v>0.10973506819250665</v>
      </c>
      <c r="U68" s="18">
        <f>U67+T68</f>
        <v>98.379056278413557</v>
      </c>
      <c r="W68" s="18">
        <f>S68/9</f>
        <v>3.8888888888888888</v>
      </c>
      <c r="X68" s="20"/>
      <c r="Y68" s="18">
        <v>35</v>
      </c>
      <c r="Z68" s="20"/>
      <c r="AA68" s="17"/>
      <c r="AC68" s="1"/>
      <c r="AD68" s="17"/>
    </row>
    <row r="69" spans="1:30" x14ac:dyDescent="0.2">
      <c r="A69" s="17"/>
      <c r="B69" s="5">
        <v>57</v>
      </c>
      <c r="C69" s="20" t="s">
        <v>100</v>
      </c>
      <c r="D69" s="76">
        <v>0</v>
      </c>
      <c r="E69" s="76">
        <v>8</v>
      </c>
      <c r="F69" s="76">
        <v>0</v>
      </c>
      <c r="G69" s="76">
        <v>7</v>
      </c>
      <c r="H69" s="77">
        <v>36</v>
      </c>
      <c r="I69" s="77">
        <v>0</v>
      </c>
      <c r="J69" s="17">
        <v>15</v>
      </c>
      <c r="K69" s="17">
        <v>12</v>
      </c>
      <c r="L69" s="17">
        <v>0</v>
      </c>
      <c r="M69" s="17">
        <v>0</v>
      </c>
      <c r="N69" s="17">
        <v>0</v>
      </c>
      <c r="O69" s="17">
        <v>0</v>
      </c>
      <c r="P69" s="17">
        <v>0</v>
      </c>
      <c r="Q69" s="17">
        <v>0</v>
      </c>
      <c r="R69" s="17">
        <v>7</v>
      </c>
      <c r="S69" s="22">
        <f>SUM(J69:R69)</f>
        <v>34</v>
      </c>
      <c r="T69" s="18">
        <f>(S69/$S$117)*100</f>
        <v>0.10659978052986362</v>
      </c>
      <c r="U69" s="18">
        <f>U68+T69</f>
        <v>98.48565605894342</v>
      </c>
      <c r="W69" s="18">
        <f>S69/9</f>
        <v>3.7777777777777777</v>
      </c>
      <c r="X69" s="20"/>
      <c r="Y69" s="18">
        <v>14</v>
      </c>
      <c r="Z69" s="20"/>
      <c r="AA69" s="17"/>
      <c r="AC69" s="1"/>
      <c r="AD69" s="17"/>
    </row>
    <row r="70" spans="1:30" x14ac:dyDescent="0.2">
      <c r="A70" s="17"/>
      <c r="B70" s="5">
        <v>58</v>
      </c>
      <c r="C70" s="20" t="s">
        <v>112</v>
      </c>
      <c r="D70" s="76">
        <v>0</v>
      </c>
      <c r="E70" s="76">
        <v>0</v>
      </c>
      <c r="F70" s="76">
        <v>0</v>
      </c>
      <c r="G70" s="76">
        <v>6</v>
      </c>
      <c r="H70" s="77">
        <v>7</v>
      </c>
      <c r="I70" s="77">
        <v>0</v>
      </c>
      <c r="J70" s="17">
        <v>0</v>
      </c>
      <c r="K70" s="17">
        <v>0</v>
      </c>
      <c r="L70" s="17">
        <v>0</v>
      </c>
      <c r="M70" s="17">
        <v>0</v>
      </c>
      <c r="N70" s="17">
        <v>5</v>
      </c>
      <c r="O70" s="17">
        <v>0</v>
      </c>
      <c r="P70" s="17">
        <v>12</v>
      </c>
      <c r="Q70" s="17">
        <v>8</v>
      </c>
      <c r="R70" s="17">
        <v>6</v>
      </c>
      <c r="S70" s="22">
        <f>SUM(J70:R70)</f>
        <v>31</v>
      </c>
      <c r="T70" s="18">
        <f>(S70/$S$117)*100</f>
        <v>9.7193917541934474E-2</v>
      </c>
      <c r="U70" s="18">
        <f>U69+T70</f>
        <v>98.582849976485349</v>
      </c>
      <c r="W70" s="18">
        <f>S70/9</f>
        <v>3.4444444444444446</v>
      </c>
      <c r="X70" s="20"/>
      <c r="Y70" s="18">
        <v>0.5</v>
      </c>
      <c r="Z70" s="20"/>
      <c r="AA70" s="17"/>
      <c r="AC70" s="53"/>
      <c r="AD70" s="17"/>
    </row>
    <row r="71" spans="1:30" x14ac:dyDescent="0.2">
      <c r="A71" s="17"/>
      <c r="B71" s="5">
        <v>59</v>
      </c>
      <c r="C71" s="20" t="s">
        <v>117</v>
      </c>
      <c r="D71" s="76">
        <v>0</v>
      </c>
      <c r="E71" s="76">
        <v>0</v>
      </c>
      <c r="F71" s="76">
        <v>0</v>
      </c>
      <c r="G71" s="76">
        <v>0</v>
      </c>
      <c r="H71" s="77">
        <v>0</v>
      </c>
      <c r="I71" s="77">
        <v>4</v>
      </c>
      <c r="J71" s="17">
        <v>1</v>
      </c>
      <c r="K71" s="17">
        <v>0</v>
      </c>
      <c r="L71" s="17">
        <v>0</v>
      </c>
      <c r="M71" s="17">
        <v>2</v>
      </c>
      <c r="N71" s="17">
        <v>11</v>
      </c>
      <c r="O71" s="17">
        <v>8</v>
      </c>
      <c r="P71" s="17">
        <v>0</v>
      </c>
      <c r="Q71" s="17">
        <v>4</v>
      </c>
      <c r="R71" s="17">
        <v>4</v>
      </c>
      <c r="S71" s="22">
        <f>SUM(J71:R71)</f>
        <v>30</v>
      </c>
      <c r="T71" s="18">
        <f>(S71/$S$117)*100</f>
        <v>9.4058629879291422E-2</v>
      </c>
      <c r="U71" s="18">
        <f>U70+T71</f>
        <v>98.676908606364634</v>
      </c>
      <c r="W71" s="18">
        <f>S71/9</f>
        <v>3.3333333333333335</v>
      </c>
      <c r="X71" s="20"/>
      <c r="Y71" s="18">
        <v>3</v>
      </c>
      <c r="Z71" s="20"/>
      <c r="AA71" s="17"/>
      <c r="AC71" s="1"/>
      <c r="AD71" s="17"/>
    </row>
    <row r="72" spans="1:30" x14ac:dyDescent="0.2">
      <c r="A72" s="17"/>
      <c r="B72" s="5">
        <v>60</v>
      </c>
      <c r="C72" s="20" t="s">
        <v>135</v>
      </c>
      <c r="D72" s="76">
        <v>0</v>
      </c>
      <c r="E72" s="76">
        <v>0</v>
      </c>
      <c r="F72" s="76">
        <v>14</v>
      </c>
      <c r="G72" s="76">
        <v>0</v>
      </c>
      <c r="H72" s="77">
        <v>0</v>
      </c>
      <c r="I72" s="77">
        <v>0</v>
      </c>
      <c r="J72" s="17">
        <v>0</v>
      </c>
      <c r="K72" s="17">
        <v>0</v>
      </c>
      <c r="L72" s="17">
        <v>0</v>
      </c>
      <c r="M72" s="17">
        <v>0</v>
      </c>
      <c r="N72" s="17">
        <v>4</v>
      </c>
      <c r="O72" s="17">
        <v>8</v>
      </c>
      <c r="P72" s="17">
        <v>15</v>
      </c>
      <c r="Q72" s="17">
        <v>2</v>
      </c>
      <c r="R72" s="17">
        <v>0</v>
      </c>
      <c r="S72" s="22">
        <f>SUM(J72:R72)</f>
        <v>29</v>
      </c>
      <c r="T72" s="18">
        <f>(S72/$S$117)*100</f>
        <v>9.0923342216648384E-2</v>
      </c>
      <c r="U72" s="18">
        <f>U71+T72</f>
        <v>98.767831948581289</v>
      </c>
      <c r="W72" s="18">
        <f>S72/9</f>
        <v>3.2222222222222223</v>
      </c>
      <c r="X72" s="20"/>
      <c r="Y72" s="18">
        <v>10</v>
      </c>
      <c r="Z72" s="20"/>
      <c r="AA72" s="17"/>
      <c r="AC72" s="53"/>
      <c r="AD72" s="17"/>
    </row>
    <row r="73" spans="1:30" x14ac:dyDescent="0.2">
      <c r="A73" s="17"/>
      <c r="B73" s="5">
        <v>61</v>
      </c>
      <c r="C73" s="20" t="s">
        <v>173</v>
      </c>
      <c r="D73" s="76">
        <v>0</v>
      </c>
      <c r="E73" s="76">
        <v>0</v>
      </c>
      <c r="F73" s="76">
        <v>0</v>
      </c>
      <c r="G73" s="76">
        <v>0</v>
      </c>
      <c r="H73" s="76">
        <v>0</v>
      </c>
      <c r="I73" s="76">
        <v>0</v>
      </c>
      <c r="J73" s="20">
        <v>0</v>
      </c>
      <c r="K73" s="20">
        <v>0</v>
      </c>
      <c r="L73" s="20">
        <v>0</v>
      </c>
      <c r="M73" s="20">
        <v>0</v>
      </c>
      <c r="N73" s="20">
        <v>0</v>
      </c>
      <c r="O73" s="20">
        <v>0</v>
      </c>
      <c r="P73" s="17">
        <v>7</v>
      </c>
      <c r="Q73" s="17">
        <v>7</v>
      </c>
      <c r="R73" s="17">
        <v>13</v>
      </c>
      <c r="S73" s="22">
        <f>SUM(J73:R73)</f>
        <v>27</v>
      </c>
      <c r="T73" s="18">
        <f>(S73/$S$117)*100</f>
        <v>8.465276689136228E-2</v>
      </c>
      <c r="U73" s="18">
        <f>U72+T73</f>
        <v>98.852484715472656</v>
      </c>
      <c r="W73" s="18">
        <f>S73/9</f>
        <v>3</v>
      </c>
      <c r="X73" s="1"/>
      <c r="Y73" s="18">
        <v>18</v>
      </c>
      <c r="Z73" s="20"/>
      <c r="AA73"/>
      <c r="AD73" s="17"/>
    </row>
    <row r="74" spans="1:30" x14ac:dyDescent="0.2">
      <c r="A74" s="17"/>
      <c r="B74" s="5">
        <v>62</v>
      </c>
      <c r="C74" s="20" t="s">
        <v>138</v>
      </c>
      <c r="D74" s="76">
        <v>0</v>
      </c>
      <c r="E74" s="76">
        <v>0</v>
      </c>
      <c r="F74" s="76">
        <v>0</v>
      </c>
      <c r="G74" s="76">
        <v>0</v>
      </c>
      <c r="H74" s="77">
        <v>0</v>
      </c>
      <c r="I74" s="77">
        <v>0</v>
      </c>
      <c r="J74" s="17">
        <v>0</v>
      </c>
      <c r="K74" s="17">
        <v>0</v>
      </c>
      <c r="L74" s="17">
        <v>0</v>
      </c>
      <c r="M74" s="17">
        <v>2</v>
      </c>
      <c r="N74" s="17">
        <v>10</v>
      </c>
      <c r="O74" s="17">
        <v>14</v>
      </c>
      <c r="P74" s="17">
        <v>0</v>
      </c>
      <c r="Q74" s="17">
        <v>0</v>
      </c>
      <c r="R74" s="17">
        <v>0</v>
      </c>
      <c r="S74" s="22">
        <f>SUM(J74:R74)</f>
        <v>26</v>
      </c>
      <c r="T74" s="18">
        <f>(S74/$S$117)*100</f>
        <v>8.1517479228719228E-2</v>
      </c>
      <c r="U74" s="18">
        <f>U73+T74</f>
        <v>98.934002194701378</v>
      </c>
      <c r="W74" s="18">
        <f>S74/9</f>
        <v>2.8888888888888888</v>
      </c>
      <c r="X74" s="1"/>
      <c r="Y74" s="18">
        <v>17</v>
      </c>
      <c r="Z74" s="20"/>
      <c r="AA74" s="17"/>
      <c r="AC74" s="53"/>
      <c r="AD74" s="17"/>
    </row>
    <row r="75" spans="1:30" x14ac:dyDescent="0.2">
      <c r="A75" s="17"/>
      <c r="B75" s="5">
        <v>63</v>
      </c>
      <c r="C75" s="20" t="s">
        <v>97</v>
      </c>
      <c r="D75" s="76">
        <v>0</v>
      </c>
      <c r="E75" s="76">
        <v>0</v>
      </c>
      <c r="F75" s="76">
        <v>5</v>
      </c>
      <c r="G75" s="76">
        <v>2</v>
      </c>
      <c r="H75" s="77">
        <v>0</v>
      </c>
      <c r="I75" s="77">
        <v>21</v>
      </c>
      <c r="J75" s="17">
        <v>10</v>
      </c>
      <c r="K75" s="17">
        <v>15</v>
      </c>
      <c r="L75" s="17">
        <v>0</v>
      </c>
      <c r="M75" s="17">
        <v>0</v>
      </c>
      <c r="N75" s="17">
        <v>0</v>
      </c>
      <c r="O75" s="17">
        <v>0</v>
      </c>
      <c r="P75" s="17">
        <v>0</v>
      </c>
      <c r="Q75" s="17">
        <v>0</v>
      </c>
      <c r="R75" s="17">
        <v>0</v>
      </c>
      <c r="S75" s="22">
        <f>SUM(J75:R75)</f>
        <v>25</v>
      </c>
      <c r="T75" s="18">
        <f>(S75/$S$117)*100</f>
        <v>7.838219156607619E-2</v>
      </c>
      <c r="U75" s="18">
        <f>U74+T75</f>
        <v>99.012384386267456</v>
      </c>
      <c r="W75" s="18">
        <f>S75/9</f>
        <v>2.7777777777777777</v>
      </c>
      <c r="X75" s="20"/>
      <c r="Y75" s="18">
        <v>0.01</v>
      </c>
      <c r="Z75" s="20"/>
      <c r="AA75" s="17">
        <v>7</v>
      </c>
      <c r="AC75" s="1"/>
      <c r="AD75" s="17"/>
    </row>
    <row r="76" spans="1:30" x14ac:dyDescent="0.2">
      <c r="A76" s="17"/>
      <c r="B76" s="5">
        <v>63</v>
      </c>
      <c r="C76" s="20" t="s">
        <v>107</v>
      </c>
      <c r="D76" s="76">
        <v>0</v>
      </c>
      <c r="E76" s="76">
        <v>0</v>
      </c>
      <c r="F76" s="76">
        <v>0</v>
      </c>
      <c r="G76" s="76">
        <v>0</v>
      </c>
      <c r="H76" s="77">
        <v>0</v>
      </c>
      <c r="I76" s="77">
        <v>4</v>
      </c>
      <c r="J76" s="17">
        <v>0</v>
      </c>
      <c r="K76" s="17">
        <v>2</v>
      </c>
      <c r="L76" s="17">
        <v>0</v>
      </c>
      <c r="M76" s="17">
        <v>0</v>
      </c>
      <c r="N76" s="17">
        <v>0</v>
      </c>
      <c r="O76" s="17">
        <v>15</v>
      </c>
      <c r="P76" s="17">
        <v>0</v>
      </c>
      <c r="Q76" s="17">
        <v>0</v>
      </c>
      <c r="R76" s="17">
        <v>8</v>
      </c>
      <c r="S76" s="22">
        <f>SUM(J76:R76)</f>
        <v>25</v>
      </c>
      <c r="T76" s="18">
        <f>(S76/$S$117)*100</f>
        <v>7.838219156607619E-2</v>
      </c>
      <c r="U76" s="18">
        <f>U75+T76</f>
        <v>99.090766577833534</v>
      </c>
      <c r="W76" s="18">
        <f>S76/9</f>
        <v>2.7777777777777777</v>
      </c>
      <c r="X76" s="20"/>
      <c r="Y76" s="18">
        <v>15</v>
      </c>
      <c r="Z76" s="20"/>
      <c r="AA76" s="17"/>
      <c r="AC76" s="1"/>
      <c r="AD76" s="17"/>
    </row>
    <row r="77" spans="1:30" x14ac:dyDescent="0.2">
      <c r="A77" s="17"/>
      <c r="B77" s="5">
        <v>63</v>
      </c>
      <c r="C77" s="20" t="s">
        <v>91</v>
      </c>
      <c r="D77" s="76">
        <v>0</v>
      </c>
      <c r="E77" s="76">
        <v>0</v>
      </c>
      <c r="F77" s="76">
        <v>0</v>
      </c>
      <c r="G77" s="76">
        <v>0</v>
      </c>
      <c r="H77" s="77">
        <v>2</v>
      </c>
      <c r="I77" s="77">
        <v>0</v>
      </c>
      <c r="J77" s="17">
        <v>0</v>
      </c>
      <c r="K77" s="17">
        <v>9</v>
      </c>
      <c r="L77" s="17">
        <v>4</v>
      </c>
      <c r="M77" s="17">
        <v>7</v>
      </c>
      <c r="N77" s="17">
        <v>1</v>
      </c>
      <c r="O77" s="17">
        <v>4</v>
      </c>
      <c r="P77" s="17">
        <v>0</v>
      </c>
      <c r="Q77" s="17">
        <v>0</v>
      </c>
      <c r="R77" s="17">
        <v>0</v>
      </c>
      <c r="S77" s="22">
        <f>SUM(J77:R77)</f>
        <v>25</v>
      </c>
      <c r="T77" s="18">
        <f>(S77/$S$117)*100</f>
        <v>7.838219156607619E-2</v>
      </c>
      <c r="U77" s="18">
        <f>U76+T77</f>
        <v>99.169148769399612</v>
      </c>
      <c r="W77" s="18">
        <f>S77/9</f>
        <v>2.7777777777777777</v>
      </c>
      <c r="X77" s="20"/>
      <c r="Y77" s="18">
        <v>7.0000000000000007E-2</v>
      </c>
      <c r="Z77" s="20"/>
      <c r="AA77" s="17"/>
      <c r="AC77" s="53"/>
      <c r="AD77" s="17"/>
    </row>
    <row r="78" spans="1:30" x14ac:dyDescent="0.2">
      <c r="A78" s="17"/>
      <c r="B78" s="5">
        <v>63</v>
      </c>
      <c r="C78" s="20" t="s">
        <v>141</v>
      </c>
      <c r="D78" s="76">
        <v>0</v>
      </c>
      <c r="E78" s="76">
        <v>0</v>
      </c>
      <c r="F78" s="76">
        <v>0</v>
      </c>
      <c r="G78" s="76">
        <v>0</v>
      </c>
      <c r="H78" s="76">
        <v>0</v>
      </c>
      <c r="I78" s="76">
        <v>0</v>
      </c>
      <c r="J78" s="20">
        <v>0</v>
      </c>
      <c r="K78" s="20">
        <v>0</v>
      </c>
      <c r="L78" s="20">
        <v>0</v>
      </c>
      <c r="M78" s="20">
        <v>0</v>
      </c>
      <c r="N78" s="20">
        <v>0</v>
      </c>
      <c r="O78" s="20">
        <v>0</v>
      </c>
      <c r="P78" s="17">
        <v>1</v>
      </c>
      <c r="Q78" s="17">
        <v>12</v>
      </c>
      <c r="R78" s="17">
        <v>12</v>
      </c>
      <c r="S78" s="22">
        <f>SUM(J78:R78)</f>
        <v>25</v>
      </c>
      <c r="T78" s="18">
        <f>(S78/$S$117)*100</f>
        <v>7.838219156607619E-2</v>
      </c>
      <c r="U78" s="18">
        <f>U77+T78</f>
        <v>99.24753096096569</v>
      </c>
      <c r="W78" s="18">
        <f>S78/9</f>
        <v>2.7777777777777777</v>
      </c>
      <c r="X78" s="1"/>
      <c r="Y78" s="18">
        <v>221</v>
      </c>
      <c r="AA78"/>
      <c r="AD78" s="17"/>
    </row>
    <row r="79" spans="1:30" x14ac:dyDescent="0.2">
      <c r="A79" s="17"/>
      <c r="B79" s="5">
        <v>67</v>
      </c>
      <c r="C79" s="20" t="s">
        <v>123</v>
      </c>
      <c r="D79" s="76">
        <v>0</v>
      </c>
      <c r="E79" s="76">
        <v>0</v>
      </c>
      <c r="F79" s="76">
        <v>0</v>
      </c>
      <c r="G79" s="76">
        <v>0</v>
      </c>
      <c r="H79" s="77">
        <v>0</v>
      </c>
      <c r="I79" s="77">
        <v>2</v>
      </c>
      <c r="J79" s="17">
        <v>0</v>
      </c>
      <c r="K79" s="17">
        <v>0</v>
      </c>
      <c r="L79" s="17">
        <v>0</v>
      </c>
      <c r="M79" s="17">
        <v>0</v>
      </c>
      <c r="N79" s="17">
        <v>0</v>
      </c>
      <c r="O79" s="17">
        <v>6</v>
      </c>
      <c r="P79" s="17">
        <v>0</v>
      </c>
      <c r="Q79" s="17">
        <v>5</v>
      </c>
      <c r="R79" s="17">
        <v>12</v>
      </c>
      <c r="S79" s="22">
        <f>SUM(J79:R79)</f>
        <v>23</v>
      </c>
      <c r="T79" s="18">
        <f>(S79/$S$117)*100</f>
        <v>7.2111616240790086E-2</v>
      </c>
      <c r="U79" s="18">
        <f>U78+T79</f>
        <v>99.31964257720648</v>
      </c>
      <c r="W79" s="18">
        <f>S79/9</f>
        <v>2.5555555555555554</v>
      </c>
      <c r="X79" s="1"/>
      <c r="Y79" s="18">
        <v>7.0000000000000007E-2</v>
      </c>
      <c r="Z79" s="20"/>
      <c r="AA79"/>
      <c r="AD79" s="17"/>
    </row>
    <row r="80" spans="1:30" x14ac:dyDescent="0.2">
      <c r="A80" s="17"/>
      <c r="B80" s="5">
        <v>67</v>
      </c>
      <c r="C80" s="20" t="s">
        <v>136</v>
      </c>
      <c r="D80" s="76">
        <v>0</v>
      </c>
      <c r="E80" s="76">
        <v>0</v>
      </c>
      <c r="F80" s="76">
        <v>1</v>
      </c>
      <c r="G80" s="76">
        <v>0</v>
      </c>
      <c r="H80" s="77">
        <v>0</v>
      </c>
      <c r="I80" s="77">
        <v>0</v>
      </c>
      <c r="J80" s="17">
        <v>0</v>
      </c>
      <c r="K80" s="17">
        <v>0</v>
      </c>
      <c r="L80" s="17">
        <v>0</v>
      </c>
      <c r="M80" s="17">
        <v>0</v>
      </c>
      <c r="N80" s="17">
        <v>0</v>
      </c>
      <c r="O80" s="17">
        <v>0</v>
      </c>
      <c r="P80" s="17">
        <v>4</v>
      </c>
      <c r="Q80" s="17">
        <v>5</v>
      </c>
      <c r="R80" s="17">
        <v>14</v>
      </c>
      <c r="S80" s="22">
        <f>SUM(J80:R80)</f>
        <v>23</v>
      </c>
      <c r="T80" s="18">
        <f>(S80/$S$117)*100</f>
        <v>7.2111616240790086E-2</v>
      </c>
      <c r="U80" s="18">
        <f>U79+T80</f>
        <v>99.391754193447269</v>
      </c>
      <c r="W80" s="18">
        <f>S80/9</f>
        <v>2.5555555555555554</v>
      </c>
      <c r="X80" s="1"/>
      <c r="Y80" s="18">
        <v>110</v>
      </c>
      <c r="Z80" s="20"/>
      <c r="AA80"/>
      <c r="AD80" s="17"/>
    </row>
    <row r="81" spans="1:30" x14ac:dyDescent="0.2">
      <c r="A81" s="17"/>
      <c r="B81" s="5">
        <v>69</v>
      </c>
      <c r="C81" s="20" t="s">
        <v>137</v>
      </c>
      <c r="D81" s="76">
        <v>0</v>
      </c>
      <c r="E81" s="76">
        <v>0</v>
      </c>
      <c r="F81" s="76">
        <v>7</v>
      </c>
      <c r="G81" s="76">
        <v>0</v>
      </c>
      <c r="H81" s="77">
        <v>0</v>
      </c>
      <c r="I81" s="77">
        <v>0</v>
      </c>
      <c r="J81" s="17">
        <v>0</v>
      </c>
      <c r="K81" s="17">
        <v>0</v>
      </c>
      <c r="L81" s="17">
        <v>0</v>
      </c>
      <c r="M81" s="17">
        <v>0</v>
      </c>
      <c r="N81" s="17">
        <v>0</v>
      </c>
      <c r="O81" s="17">
        <v>0</v>
      </c>
      <c r="P81" s="17">
        <v>13</v>
      </c>
      <c r="Q81" s="17">
        <v>5</v>
      </c>
      <c r="R81" s="17">
        <v>3</v>
      </c>
      <c r="S81" s="22">
        <f>SUM(J81:R81)</f>
        <v>21</v>
      </c>
      <c r="T81" s="18">
        <f>(S81/$S$117)*100</f>
        <v>6.5841040915503996E-2</v>
      </c>
      <c r="U81" s="18">
        <f>U80+T81</f>
        <v>99.45759523436277</v>
      </c>
      <c r="W81" s="18">
        <f>S81/9</f>
        <v>2.3333333333333335</v>
      </c>
      <c r="X81" s="20"/>
      <c r="Y81" s="18">
        <v>2</v>
      </c>
      <c r="Z81" s="20"/>
      <c r="AA81" s="17"/>
      <c r="AC81" s="53"/>
      <c r="AD81" s="17"/>
    </row>
    <row r="82" spans="1:30" x14ac:dyDescent="0.2">
      <c r="A82" s="17"/>
      <c r="B82" s="5">
        <v>70</v>
      </c>
      <c r="C82" s="20" t="s">
        <v>102</v>
      </c>
      <c r="D82" s="76">
        <v>0</v>
      </c>
      <c r="E82" s="76">
        <v>0</v>
      </c>
      <c r="F82" s="76">
        <v>0</v>
      </c>
      <c r="G82" s="76">
        <v>0</v>
      </c>
      <c r="H82" s="77">
        <v>0</v>
      </c>
      <c r="I82" s="77">
        <v>0</v>
      </c>
      <c r="J82" s="17">
        <v>0</v>
      </c>
      <c r="K82" s="17">
        <v>5</v>
      </c>
      <c r="L82" s="17">
        <v>0</v>
      </c>
      <c r="M82" s="17">
        <v>0</v>
      </c>
      <c r="N82" s="17">
        <v>0</v>
      </c>
      <c r="O82" s="17">
        <v>0</v>
      </c>
      <c r="P82" s="17">
        <v>13</v>
      </c>
      <c r="Q82" s="17">
        <v>2</v>
      </c>
      <c r="R82" s="17">
        <v>0</v>
      </c>
      <c r="S82" s="22">
        <f>SUM(J82:R82)</f>
        <v>20</v>
      </c>
      <c r="T82" s="18">
        <f>(S82/$S$117)*100</f>
        <v>6.2705753252860957E-2</v>
      </c>
      <c r="U82" s="18">
        <f>U81+T82</f>
        <v>99.520300987615627</v>
      </c>
      <c r="W82" s="18">
        <f>S82/9</f>
        <v>2.2222222222222223</v>
      </c>
      <c r="X82" s="20"/>
      <c r="Y82" s="18">
        <v>23</v>
      </c>
      <c r="Z82" s="20"/>
      <c r="AA82" s="17"/>
      <c r="AC82" s="1"/>
      <c r="AD82" s="17"/>
    </row>
    <row r="83" spans="1:30" x14ac:dyDescent="0.2">
      <c r="A83" s="17"/>
      <c r="B83" s="5">
        <v>71</v>
      </c>
      <c r="C83" s="20" t="s">
        <v>82</v>
      </c>
      <c r="D83" s="76">
        <v>30</v>
      </c>
      <c r="E83" s="76">
        <v>9</v>
      </c>
      <c r="F83" s="76">
        <v>28</v>
      </c>
      <c r="G83" s="76">
        <v>10</v>
      </c>
      <c r="H83" s="77">
        <v>11</v>
      </c>
      <c r="I83" s="77">
        <v>3</v>
      </c>
      <c r="J83" s="17">
        <v>1</v>
      </c>
      <c r="K83" s="17">
        <v>7</v>
      </c>
      <c r="L83" s="17">
        <v>10</v>
      </c>
      <c r="M83" s="17">
        <v>0</v>
      </c>
      <c r="N83" s="17">
        <v>0</v>
      </c>
      <c r="O83" s="17">
        <v>0</v>
      </c>
      <c r="P83" s="17">
        <v>0</v>
      </c>
      <c r="Q83" s="17">
        <v>0</v>
      </c>
      <c r="R83" s="17">
        <v>0</v>
      </c>
      <c r="S83" s="22">
        <f>SUM(J83:R83)</f>
        <v>18</v>
      </c>
      <c r="T83" s="18">
        <f>(S83/$S$117)*100</f>
        <v>5.643517792757486E-2</v>
      </c>
      <c r="U83" s="18">
        <f>U82+T83</f>
        <v>99.576736165543196</v>
      </c>
      <c r="W83" s="18">
        <f>S83/9</f>
        <v>2</v>
      </c>
      <c r="X83" s="20"/>
      <c r="Y83" s="18">
        <v>14</v>
      </c>
      <c r="Z83" s="20"/>
      <c r="AA83" s="17"/>
      <c r="AC83" s="1"/>
      <c r="AD83" s="17"/>
    </row>
    <row r="84" spans="1:30" x14ac:dyDescent="0.2">
      <c r="A84" s="17"/>
      <c r="B84" s="5">
        <v>71</v>
      </c>
      <c r="C84" s="20" t="s">
        <v>175</v>
      </c>
      <c r="D84" s="76">
        <v>0</v>
      </c>
      <c r="E84" s="76">
        <v>0</v>
      </c>
      <c r="F84" s="76">
        <v>0</v>
      </c>
      <c r="G84" s="76">
        <v>0</v>
      </c>
      <c r="H84" s="77">
        <v>0</v>
      </c>
      <c r="I84" s="77">
        <v>0</v>
      </c>
      <c r="J84" s="17">
        <v>0</v>
      </c>
      <c r="K84" s="17">
        <v>0</v>
      </c>
      <c r="L84" s="17">
        <v>0</v>
      </c>
      <c r="M84" s="17">
        <v>0</v>
      </c>
      <c r="N84" s="20">
        <v>0</v>
      </c>
      <c r="O84" s="20">
        <v>0</v>
      </c>
      <c r="P84" s="17">
        <v>0</v>
      </c>
      <c r="Q84" s="17">
        <v>5</v>
      </c>
      <c r="R84" s="17">
        <v>13</v>
      </c>
      <c r="S84" s="22">
        <f>SUM(J84:R84)</f>
        <v>18</v>
      </c>
      <c r="T84" s="18">
        <f>(S84/$S$117)*100</f>
        <v>5.643517792757486E-2</v>
      </c>
      <c r="U84" s="18">
        <f>U83+T84</f>
        <v>99.633171343470764</v>
      </c>
      <c r="W84" s="18">
        <f>S84/9</f>
        <v>2</v>
      </c>
      <c r="X84" s="1"/>
      <c r="Y84" s="18">
        <v>2.5</v>
      </c>
      <c r="AA84"/>
      <c r="AD84" s="17"/>
    </row>
    <row r="85" spans="1:30" x14ac:dyDescent="0.2">
      <c r="A85" s="17"/>
      <c r="B85" s="5">
        <v>73</v>
      </c>
      <c r="C85" s="20" t="s">
        <v>170</v>
      </c>
      <c r="D85" s="76">
        <v>0</v>
      </c>
      <c r="E85" s="76">
        <v>0</v>
      </c>
      <c r="F85" s="76">
        <v>0</v>
      </c>
      <c r="G85" s="76">
        <v>0</v>
      </c>
      <c r="H85" s="77">
        <v>0</v>
      </c>
      <c r="I85" s="77">
        <v>0</v>
      </c>
      <c r="J85" s="17">
        <v>0</v>
      </c>
      <c r="K85" s="17">
        <v>0</v>
      </c>
      <c r="L85" s="17">
        <v>0</v>
      </c>
      <c r="M85" s="17">
        <v>0</v>
      </c>
      <c r="N85" s="17">
        <v>13</v>
      </c>
      <c r="O85" s="17">
        <v>0</v>
      </c>
      <c r="P85" s="17">
        <v>0</v>
      </c>
      <c r="Q85" s="17">
        <v>0</v>
      </c>
      <c r="R85" s="17">
        <v>0</v>
      </c>
      <c r="S85" s="22">
        <f>SUM(J85:R85)</f>
        <v>13</v>
      </c>
      <c r="T85" s="18">
        <f>(S85/$S$117)*100</f>
        <v>4.0758739614359614E-2</v>
      </c>
      <c r="U85" s="18">
        <f>U84+T85</f>
        <v>99.673930083085125</v>
      </c>
      <c r="W85" s="18">
        <f>S85/9</f>
        <v>1.4444444444444444</v>
      </c>
      <c r="X85" s="1"/>
      <c r="Y85" s="18">
        <v>6</v>
      </c>
      <c r="Z85" s="20"/>
      <c r="AA85" s="17"/>
    </row>
    <row r="86" spans="1:30" x14ac:dyDescent="0.2">
      <c r="A86" s="17"/>
      <c r="B86" s="5">
        <v>74</v>
      </c>
      <c r="C86" s="20" t="s">
        <v>87</v>
      </c>
      <c r="D86" s="76">
        <v>6</v>
      </c>
      <c r="E86" s="76">
        <v>11</v>
      </c>
      <c r="F86" s="76">
        <v>0</v>
      </c>
      <c r="G86" s="76">
        <v>0</v>
      </c>
      <c r="H86" s="77">
        <v>0</v>
      </c>
      <c r="I86" s="77">
        <v>4</v>
      </c>
      <c r="J86" s="17">
        <v>0</v>
      </c>
      <c r="K86" s="17">
        <v>6</v>
      </c>
      <c r="L86" s="17">
        <v>6</v>
      </c>
      <c r="M86" s="17">
        <v>0</v>
      </c>
      <c r="N86" s="17">
        <v>0</v>
      </c>
      <c r="O86" s="17">
        <v>0</v>
      </c>
      <c r="P86" s="17">
        <v>0</v>
      </c>
      <c r="Q86" s="17">
        <v>0</v>
      </c>
      <c r="R86" s="17">
        <v>0</v>
      </c>
      <c r="S86" s="22">
        <f>SUM(J86:R86)</f>
        <v>12</v>
      </c>
      <c r="T86" s="18">
        <f>(S86/$S$117)*100</f>
        <v>3.7623451951716569E-2</v>
      </c>
      <c r="U86" s="18">
        <f>U85+T86</f>
        <v>99.711553535036842</v>
      </c>
      <c r="W86" s="18">
        <f>S86/9</f>
        <v>1.3333333333333333</v>
      </c>
      <c r="X86" s="20"/>
      <c r="Y86" s="18">
        <v>10</v>
      </c>
      <c r="Z86" s="20"/>
      <c r="AA86" s="17"/>
      <c r="AC86" s="53"/>
      <c r="AD86" s="17"/>
    </row>
    <row r="87" spans="1:30" x14ac:dyDescent="0.2">
      <c r="A87" s="17"/>
      <c r="B87" s="5">
        <v>75</v>
      </c>
      <c r="C87" s="20" t="s">
        <v>111</v>
      </c>
      <c r="D87" s="76">
        <v>0</v>
      </c>
      <c r="E87" s="76">
        <v>0</v>
      </c>
      <c r="F87" s="76">
        <v>0</v>
      </c>
      <c r="G87" s="76">
        <v>0</v>
      </c>
      <c r="H87" s="77">
        <v>7</v>
      </c>
      <c r="I87" s="77">
        <v>6</v>
      </c>
      <c r="J87" s="17">
        <v>0</v>
      </c>
      <c r="K87" s="17">
        <v>0</v>
      </c>
      <c r="L87" s="17">
        <v>0</v>
      </c>
      <c r="M87" s="17">
        <v>0</v>
      </c>
      <c r="N87" s="17">
        <v>10</v>
      </c>
      <c r="O87" s="17">
        <v>0</v>
      </c>
      <c r="P87" s="17">
        <v>1</v>
      </c>
      <c r="Q87" s="17">
        <v>0</v>
      </c>
      <c r="R87" s="17">
        <v>0</v>
      </c>
      <c r="S87" s="22">
        <f>SUM(J87:R87)</f>
        <v>11</v>
      </c>
      <c r="T87" s="18">
        <f>(S87/$S$117)*100</f>
        <v>3.4488164289073524E-2</v>
      </c>
      <c r="U87" s="18">
        <f>U86+T87</f>
        <v>99.746041699325914</v>
      </c>
      <c r="W87" s="18">
        <f>S87/9</f>
        <v>1.2222222222222223</v>
      </c>
      <c r="X87" s="20"/>
      <c r="Y87" s="18">
        <v>0.7</v>
      </c>
      <c r="Z87" s="20"/>
      <c r="AA87" s="17"/>
      <c r="AC87" s="53"/>
    </row>
    <row r="88" spans="1:30" x14ac:dyDescent="0.2">
      <c r="A88" s="17"/>
      <c r="B88" s="5">
        <v>76</v>
      </c>
      <c r="C88" s="20" t="s">
        <v>129</v>
      </c>
      <c r="D88" s="76">
        <v>0</v>
      </c>
      <c r="E88" s="76">
        <v>0</v>
      </c>
      <c r="F88" s="76">
        <v>0</v>
      </c>
      <c r="G88" s="76">
        <v>0</v>
      </c>
      <c r="H88" s="77">
        <v>1</v>
      </c>
      <c r="I88" s="77">
        <v>0</v>
      </c>
      <c r="J88" s="17">
        <v>0</v>
      </c>
      <c r="K88" s="17">
        <v>0</v>
      </c>
      <c r="L88" s="17">
        <v>0</v>
      </c>
      <c r="M88" s="17">
        <v>0</v>
      </c>
      <c r="N88" s="17">
        <v>0</v>
      </c>
      <c r="O88" s="17">
        <v>0</v>
      </c>
      <c r="P88" s="17">
        <v>9</v>
      </c>
      <c r="Q88" s="17">
        <v>0</v>
      </c>
      <c r="R88" s="17">
        <v>0</v>
      </c>
      <c r="S88" s="22">
        <f>SUM(J88:R88)</f>
        <v>9</v>
      </c>
      <c r="T88" s="18">
        <f>(S88/$S$117)*100</f>
        <v>2.821758896378743E-2</v>
      </c>
      <c r="U88" s="18">
        <f>U87+T88</f>
        <v>99.774259288289699</v>
      </c>
      <c r="W88" s="18">
        <f>S88/9</f>
        <v>1</v>
      </c>
      <c r="X88" s="1"/>
      <c r="Y88" s="18">
        <v>33</v>
      </c>
      <c r="AA88"/>
    </row>
    <row r="89" spans="1:30" x14ac:dyDescent="0.2">
      <c r="A89" s="17"/>
      <c r="B89" s="5">
        <v>76</v>
      </c>
      <c r="C89" s="20" t="s">
        <v>178</v>
      </c>
      <c r="D89" s="76">
        <v>0</v>
      </c>
      <c r="E89" s="76">
        <v>0</v>
      </c>
      <c r="F89" s="76">
        <v>0</v>
      </c>
      <c r="G89" s="76">
        <v>0</v>
      </c>
      <c r="H89" s="76">
        <v>0</v>
      </c>
      <c r="I89" s="76">
        <v>0</v>
      </c>
      <c r="J89" s="20">
        <v>0</v>
      </c>
      <c r="K89" s="20">
        <v>0</v>
      </c>
      <c r="L89" s="20">
        <v>0</v>
      </c>
      <c r="M89" s="20">
        <v>0</v>
      </c>
      <c r="N89" s="20">
        <v>0</v>
      </c>
      <c r="O89" s="20">
        <v>0</v>
      </c>
      <c r="P89" s="20">
        <v>0</v>
      </c>
      <c r="Q89" s="20">
        <v>0</v>
      </c>
      <c r="R89" s="17">
        <v>9</v>
      </c>
      <c r="S89" s="22">
        <f>SUM(J89:R89)</f>
        <v>9</v>
      </c>
      <c r="T89" s="18">
        <f>(S89/$S$117)*100</f>
        <v>2.821758896378743E-2</v>
      </c>
      <c r="U89" s="18">
        <f>U88+T89</f>
        <v>99.802476877253483</v>
      </c>
      <c r="W89" s="18">
        <f>S89/9</f>
        <v>1</v>
      </c>
      <c r="X89" s="1"/>
      <c r="Y89" s="18">
        <v>2.5</v>
      </c>
      <c r="AA89"/>
      <c r="AD89" s="17"/>
    </row>
    <row r="90" spans="1:30" x14ac:dyDescent="0.2">
      <c r="A90" s="17"/>
      <c r="B90" s="5">
        <v>78</v>
      </c>
      <c r="C90" s="20" t="s">
        <v>108</v>
      </c>
      <c r="D90" s="76">
        <v>7</v>
      </c>
      <c r="E90" s="76">
        <v>7</v>
      </c>
      <c r="F90" s="76">
        <v>9</v>
      </c>
      <c r="G90" s="76">
        <v>9</v>
      </c>
      <c r="H90" s="77">
        <v>9</v>
      </c>
      <c r="I90" s="77">
        <v>7</v>
      </c>
      <c r="J90" s="17">
        <v>3</v>
      </c>
      <c r="K90" s="17">
        <v>0</v>
      </c>
      <c r="L90" s="17">
        <v>0</v>
      </c>
      <c r="M90" s="17">
        <v>0</v>
      </c>
      <c r="N90" s="17">
        <v>0</v>
      </c>
      <c r="O90" s="17">
        <v>4</v>
      </c>
      <c r="P90" s="17">
        <v>0</v>
      </c>
      <c r="Q90" s="17">
        <v>0</v>
      </c>
      <c r="R90" s="17">
        <v>0</v>
      </c>
      <c r="S90" s="22">
        <f>SUM(J90:R90)</f>
        <v>7</v>
      </c>
      <c r="T90" s="18">
        <f>(S90/$S$117)*100</f>
        <v>2.1947013638501333E-2</v>
      </c>
      <c r="U90" s="18">
        <f>U89+T90</f>
        <v>99.824423890891978</v>
      </c>
      <c r="W90" s="18">
        <f>S90/9</f>
        <v>0.77777777777777779</v>
      </c>
      <c r="X90" s="20"/>
      <c r="Y90" s="18">
        <v>0.05</v>
      </c>
      <c r="Z90" s="20"/>
      <c r="AA90" s="17"/>
      <c r="AC90" s="1"/>
    </row>
    <row r="91" spans="1:30" x14ac:dyDescent="0.2">
      <c r="A91" s="17"/>
      <c r="B91" s="5">
        <v>78</v>
      </c>
      <c r="C91" s="20" t="s">
        <v>109</v>
      </c>
      <c r="D91" s="76">
        <v>0</v>
      </c>
      <c r="E91" s="76">
        <v>0</v>
      </c>
      <c r="F91" s="76">
        <v>0</v>
      </c>
      <c r="G91" s="76">
        <v>0</v>
      </c>
      <c r="H91" s="77">
        <v>0</v>
      </c>
      <c r="I91" s="77">
        <v>0</v>
      </c>
      <c r="J91" s="17">
        <v>7</v>
      </c>
      <c r="K91" s="17">
        <v>0</v>
      </c>
      <c r="L91" s="17">
        <v>0</v>
      </c>
      <c r="M91" s="17">
        <v>0</v>
      </c>
      <c r="N91" s="17">
        <v>0</v>
      </c>
      <c r="O91" s="17">
        <v>0</v>
      </c>
      <c r="P91" s="17">
        <v>0</v>
      </c>
      <c r="Q91" s="17">
        <v>0</v>
      </c>
      <c r="R91" s="17">
        <v>0</v>
      </c>
      <c r="S91" s="22">
        <f>SUM(J91:R91)</f>
        <v>7</v>
      </c>
      <c r="T91" s="18">
        <f>(S91/$S$117)*100</f>
        <v>2.1947013638501333E-2</v>
      </c>
      <c r="U91" s="18">
        <f>U90+T91</f>
        <v>99.846370904530474</v>
      </c>
      <c r="W91" s="18">
        <f>S91/9</f>
        <v>0.77777777777777779</v>
      </c>
      <c r="X91" s="20"/>
      <c r="Y91" s="18">
        <v>1.7</v>
      </c>
      <c r="Z91" s="20"/>
      <c r="AA91"/>
      <c r="AD91" s="17"/>
    </row>
    <row r="92" spans="1:30" x14ac:dyDescent="0.2">
      <c r="A92" s="17"/>
      <c r="B92" s="5">
        <v>80</v>
      </c>
      <c r="C92" s="20" t="s">
        <v>127</v>
      </c>
      <c r="D92" s="76">
        <v>24</v>
      </c>
      <c r="E92" s="76">
        <v>26</v>
      </c>
      <c r="F92" s="76">
        <v>12</v>
      </c>
      <c r="G92" s="76">
        <v>4</v>
      </c>
      <c r="H92" s="77">
        <v>5</v>
      </c>
      <c r="I92" s="77">
        <v>0</v>
      </c>
      <c r="J92" s="17">
        <v>0</v>
      </c>
      <c r="K92" s="17">
        <v>0</v>
      </c>
      <c r="L92" s="17">
        <v>0</v>
      </c>
      <c r="M92" s="17">
        <v>6</v>
      </c>
      <c r="N92" s="17">
        <v>0</v>
      </c>
      <c r="O92" s="17">
        <v>0</v>
      </c>
      <c r="P92" s="17">
        <v>0</v>
      </c>
      <c r="Q92" s="17">
        <v>0</v>
      </c>
      <c r="R92" s="17">
        <v>0</v>
      </c>
      <c r="S92" s="22">
        <f>SUM(J92:R92)</f>
        <v>6</v>
      </c>
      <c r="T92" s="18">
        <f>(S92/$S$117)*100</f>
        <v>1.8811725975858284E-2</v>
      </c>
      <c r="U92" s="18">
        <f>U91+T92</f>
        <v>99.865182630506325</v>
      </c>
      <c r="W92" s="18">
        <f>S92/9</f>
        <v>0.66666666666666663</v>
      </c>
      <c r="X92" s="20"/>
      <c r="Y92" s="18">
        <v>1.3</v>
      </c>
      <c r="Z92" s="20"/>
      <c r="AA92" s="17"/>
      <c r="AC92" s="1"/>
      <c r="AD92" s="17"/>
    </row>
    <row r="93" spans="1:30" x14ac:dyDescent="0.2">
      <c r="A93" s="17"/>
      <c r="B93" s="5">
        <v>80</v>
      </c>
      <c r="C93" s="20" t="s">
        <v>125</v>
      </c>
      <c r="D93" s="76">
        <v>33</v>
      </c>
      <c r="E93" s="76">
        <v>19</v>
      </c>
      <c r="F93" s="76">
        <v>0</v>
      </c>
      <c r="G93" s="76">
        <v>0</v>
      </c>
      <c r="H93" s="77">
        <v>16</v>
      </c>
      <c r="I93" s="77">
        <v>0</v>
      </c>
      <c r="J93" s="17">
        <v>0</v>
      </c>
      <c r="K93" s="17">
        <v>0</v>
      </c>
      <c r="L93" s="17">
        <v>0</v>
      </c>
      <c r="M93" s="17">
        <v>0</v>
      </c>
      <c r="N93" s="17">
        <v>6</v>
      </c>
      <c r="O93" s="17">
        <v>0</v>
      </c>
      <c r="P93" s="17">
        <v>0</v>
      </c>
      <c r="Q93" s="17">
        <v>0</v>
      </c>
      <c r="R93" s="17">
        <v>0</v>
      </c>
      <c r="S93" s="22">
        <f>SUM(J93:R93)</f>
        <v>6</v>
      </c>
      <c r="T93" s="18">
        <f>(S93/$S$117)*100</f>
        <v>1.8811725975858284E-2</v>
      </c>
      <c r="U93" s="18">
        <f>U92+T93</f>
        <v>99.883994356482177</v>
      </c>
      <c r="W93" s="18">
        <f>S93/9</f>
        <v>0.66666666666666663</v>
      </c>
      <c r="X93" s="20"/>
      <c r="Y93" s="18">
        <v>26</v>
      </c>
      <c r="Z93" s="20"/>
      <c r="AA93" s="17"/>
      <c r="AC93" s="1"/>
    </row>
    <row r="94" spans="1:30" x14ac:dyDescent="0.2">
      <c r="A94" s="17"/>
      <c r="B94" s="5">
        <v>80</v>
      </c>
      <c r="C94" s="20" t="s">
        <v>116</v>
      </c>
      <c r="D94" s="76">
        <v>0</v>
      </c>
      <c r="E94" s="76">
        <v>0</v>
      </c>
      <c r="F94" s="76">
        <v>0</v>
      </c>
      <c r="G94" s="76">
        <v>5</v>
      </c>
      <c r="H94" s="77">
        <v>0</v>
      </c>
      <c r="I94" s="77">
        <v>4</v>
      </c>
      <c r="J94" s="17">
        <v>4</v>
      </c>
      <c r="K94" s="17">
        <v>0</v>
      </c>
      <c r="L94" s="17">
        <v>0</v>
      </c>
      <c r="M94" s="17">
        <v>0</v>
      </c>
      <c r="N94" s="17">
        <v>0</v>
      </c>
      <c r="O94" s="17">
        <v>0</v>
      </c>
      <c r="P94" s="17">
        <v>2</v>
      </c>
      <c r="Q94" s="17">
        <v>0</v>
      </c>
      <c r="R94" s="17">
        <v>0</v>
      </c>
      <c r="S94" s="22">
        <f>SUM(J94:R94)</f>
        <v>6</v>
      </c>
      <c r="T94" s="18">
        <f>(S94/$S$117)*100</f>
        <v>1.8811725975858284E-2</v>
      </c>
      <c r="U94" s="18">
        <f>U93+T94</f>
        <v>99.902806082458028</v>
      </c>
      <c r="W94" s="18">
        <f>S94/9</f>
        <v>0.66666666666666663</v>
      </c>
      <c r="X94" s="20"/>
      <c r="Y94" s="18">
        <v>3</v>
      </c>
      <c r="AA94" s="17"/>
    </row>
    <row r="95" spans="1:30" x14ac:dyDescent="0.2">
      <c r="A95" s="17"/>
      <c r="B95" s="5">
        <v>80</v>
      </c>
      <c r="C95" s="20" t="s">
        <v>176</v>
      </c>
      <c r="D95" s="76">
        <v>0</v>
      </c>
      <c r="E95" s="76">
        <v>0</v>
      </c>
      <c r="F95" s="76">
        <v>0</v>
      </c>
      <c r="G95" s="76">
        <v>0</v>
      </c>
      <c r="H95" s="77">
        <v>0</v>
      </c>
      <c r="I95" s="77">
        <v>0</v>
      </c>
      <c r="J95" s="17">
        <v>0</v>
      </c>
      <c r="K95" s="17">
        <v>0</v>
      </c>
      <c r="L95" s="17">
        <v>0</v>
      </c>
      <c r="M95" s="17">
        <v>0</v>
      </c>
      <c r="N95" s="20">
        <v>0</v>
      </c>
      <c r="O95" s="20">
        <v>0</v>
      </c>
      <c r="P95" s="17">
        <v>0</v>
      </c>
      <c r="Q95" s="17">
        <v>6</v>
      </c>
      <c r="R95" s="17">
        <v>0</v>
      </c>
      <c r="S95" s="22">
        <f>SUM(J95:R95)</f>
        <v>6</v>
      </c>
      <c r="T95" s="18">
        <f>(S95/$S$117)*100</f>
        <v>1.8811725975858284E-2</v>
      </c>
      <c r="U95" s="18">
        <f>U94+T95</f>
        <v>99.921617808433879</v>
      </c>
      <c r="W95" s="18">
        <f>S95/9</f>
        <v>0.66666666666666663</v>
      </c>
      <c r="X95" s="1"/>
      <c r="Y95" s="18">
        <v>3.5</v>
      </c>
      <c r="AA95"/>
    </row>
    <row r="96" spans="1:30" x14ac:dyDescent="0.2">
      <c r="A96" s="17"/>
      <c r="B96" s="5">
        <v>84</v>
      </c>
      <c r="C96" s="20" t="s">
        <v>90</v>
      </c>
      <c r="D96" s="76">
        <v>0</v>
      </c>
      <c r="E96" s="76">
        <v>0</v>
      </c>
      <c r="F96" s="76">
        <v>0</v>
      </c>
      <c r="G96" s="76">
        <v>14</v>
      </c>
      <c r="H96" s="77">
        <v>3</v>
      </c>
      <c r="I96" s="77">
        <v>0</v>
      </c>
      <c r="J96" s="17">
        <v>0</v>
      </c>
      <c r="K96" s="17">
        <v>0</v>
      </c>
      <c r="L96" s="17">
        <v>5</v>
      </c>
      <c r="M96" s="17">
        <v>0</v>
      </c>
      <c r="N96" s="17">
        <v>0</v>
      </c>
      <c r="O96" s="17">
        <v>0</v>
      </c>
      <c r="P96" s="17">
        <v>0</v>
      </c>
      <c r="Q96" s="17">
        <v>0</v>
      </c>
      <c r="R96" s="17">
        <v>0</v>
      </c>
      <c r="S96" s="22">
        <f>SUM(J96:R96)</f>
        <v>5</v>
      </c>
      <c r="T96" s="18">
        <f>(S96/$S$117)*100</f>
        <v>1.5676438313215239E-2</v>
      </c>
      <c r="U96" s="18">
        <f>U95+T96</f>
        <v>99.937294246747101</v>
      </c>
      <c r="W96" s="18">
        <f>S96/9</f>
        <v>0.55555555555555558</v>
      </c>
      <c r="X96" s="20"/>
      <c r="Y96" s="18">
        <v>22</v>
      </c>
      <c r="Z96" s="20"/>
      <c r="AA96" s="17"/>
      <c r="AC96" s="53"/>
    </row>
    <row r="97" spans="1:29" x14ac:dyDescent="0.2">
      <c r="A97" s="17"/>
      <c r="B97" s="5">
        <v>85</v>
      </c>
      <c r="C97" s="20" t="s">
        <v>103</v>
      </c>
      <c r="D97" s="76">
        <v>0</v>
      </c>
      <c r="E97" s="76">
        <v>0</v>
      </c>
      <c r="F97" s="76">
        <v>0</v>
      </c>
      <c r="G97" s="76">
        <v>0</v>
      </c>
      <c r="H97" s="77">
        <v>0</v>
      </c>
      <c r="I97" s="77">
        <v>0</v>
      </c>
      <c r="J97" s="17">
        <v>0</v>
      </c>
      <c r="K97" s="17">
        <v>4</v>
      </c>
      <c r="L97" s="17">
        <v>0</v>
      </c>
      <c r="M97" s="17">
        <v>0</v>
      </c>
      <c r="N97" s="17">
        <v>0</v>
      </c>
      <c r="O97" s="17">
        <v>0</v>
      </c>
      <c r="P97" s="17">
        <v>0</v>
      </c>
      <c r="Q97" s="17">
        <v>0</v>
      </c>
      <c r="R97" s="17">
        <v>0</v>
      </c>
      <c r="S97" s="22">
        <f>SUM(J97:R97)</f>
        <v>4</v>
      </c>
      <c r="T97" s="18">
        <f>(S97/$S$117)*100</f>
        <v>1.2541150650572191E-2</v>
      </c>
      <c r="U97" s="18">
        <f>U96+T97</f>
        <v>99.949835397397678</v>
      </c>
      <c r="W97" s="18">
        <f>S97/9</f>
        <v>0.44444444444444442</v>
      </c>
      <c r="X97" s="20"/>
      <c r="Y97" s="18">
        <v>0.9</v>
      </c>
      <c r="Z97" s="20"/>
      <c r="AA97"/>
    </row>
    <row r="98" spans="1:29" x14ac:dyDescent="0.2">
      <c r="A98" s="17"/>
      <c r="B98" s="5">
        <v>85</v>
      </c>
      <c r="C98" s="20" t="s">
        <v>146</v>
      </c>
      <c r="D98" s="76">
        <v>0</v>
      </c>
      <c r="E98" s="76">
        <v>0</v>
      </c>
      <c r="F98" s="76">
        <v>0</v>
      </c>
      <c r="G98" s="76">
        <v>0</v>
      </c>
      <c r="H98" s="77">
        <v>0</v>
      </c>
      <c r="I98" s="77">
        <v>0</v>
      </c>
      <c r="J98" s="17">
        <v>0</v>
      </c>
      <c r="K98" s="17">
        <v>0</v>
      </c>
      <c r="L98" s="17">
        <v>0</v>
      </c>
      <c r="M98" s="17">
        <v>0</v>
      </c>
      <c r="N98" s="17">
        <v>4</v>
      </c>
      <c r="O98" s="17">
        <v>0</v>
      </c>
      <c r="P98" s="17">
        <v>0</v>
      </c>
      <c r="Q98" s="17">
        <v>0</v>
      </c>
      <c r="R98" s="17">
        <v>0</v>
      </c>
      <c r="S98" s="22">
        <f>SUM(J98:R98)</f>
        <v>4</v>
      </c>
      <c r="T98" s="18">
        <f>(S98/$S$117)*100</f>
        <v>1.2541150650572191E-2</v>
      </c>
      <c r="U98" s="18">
        <f>U97+T98</f>
        <v>99.962376548048255</v>
      </c>
      <c r="W98" s="18">
        <f>S98/9</f>
        <v>0.44444444444444442</v>
      </c>
      <c r="X98" s="1"/>
      <c r="Y98" s="18">
        <v>30</v>
      </c>
      <c r="Z98" s="20"/>
      <c r="AA98"/>
    </row>
    <row r="99" spans="1:29" x14ac:dyDescent="0.2">
      <c r="A99" s="17"/>
      <c r="B99" s="5">
        <v>87</v>
      </c>
      <c r="C99" s="20" t="s">
        <v>104</v>
      </c>
      <c r="D99" s="76">
        <v>0</v>
      </c>
      <c r="E99" s="76">
        <v>0</v>
      </c>
      <c r="F99" s="76">
        <v>0</v>
      </c>
      <c r="G99" s="76">
        <v>1</v>
      </c>
      <c r="H99" s="77">
        <v>0</v>
      </c>
      <c r="I99" s="77">
        <v>0</v>
      </c>
      <c r="J99" s="17">
        <v>0</v>
      </c>
      <c r="K99" s="17">
        <v>3</v>
      </c>
      <c r="L99" s="17">
        <v>0</v>
      </c>
      <c r="M99" s="17">
        <v>0</v>
      </c>
      <c r="N99" s="17">
        <v>0</v>
      </c>
      <c r="O99" s="17">
        <v>0</v>
      </c>
      <c r="P99" s="17">
        <v>0</v>
      </c>
      <c r="Q99" s="17">
        <v>0</v>
      </c>
      <c r="R99" s="17">
        <v>0</v>
      </c>
      <c r="S99" s="22">
        <f>SUM(J99:R99)</f>
        <v>3</v>
      </c>
      <c r="T99" s="18">
        <f>(S99/$S$117)*100</f>
        <v>9.4058629879291422E-3</v>
      </c>
      <c r="U99" s="18">
        <f>U98+T99</f>
        <v>99.971782411036187</v>
      </c>
      <c r="W99" s="18">
        <f>S99/9</f>
        <v>0.33333333333333331</v>
      </c>
      <c r="X99" s="20"/>
      <c r="Y99" s="18">
        <v>13</v>
      </c>
      <c r="Z99" s="20"/>
      <c r="AA99"/>
    </row>
    <row r="100" spans="1:29" x14ac:dyDescent="0.2">
      <c r="A100" s="17"/>
      <c r="B100" s="5">
        <v>87</v>
      </c>
      <c r="C100" s="20" t="s">
        <v>174</v>
      </c>
      <c r="D100" s="76">
        <v>0</v>
      </c>
      <c r="E100" s="76">
        <v>0</v>
      </c>
      <c r="F100" s="76">
        <v>0</v>
      </c>
      <c r="G100" s="76">
        <v>0</v>
      </c>
      <c r="H100" s="77">
        <v>0</v>
      </c>
      <c r="I100" s="77">
        <v>0</v>
      </c>
      <c r="J100" s="17">
        <v>0</v>
      </c>
      <c r="K100" s="17">
        <v>0</v>
      </c>
      <c r="L100" s="17">
        <v>0</v>
      </c>
      <c r="M100" s="17">
        <v>3</v>
      </c>
      <c r="N100" s="17">
        <v>0</v>
      </c>
      <c r="O100" s="17">
        <v>0</v>
      </c>
      <c r="P100" s="17">
        <v>0</v>
      </c>
      <c r="Q100" s="17">
        <v>0</v>
      </c>
      <c r="R100" s="17">
        <v>0</v>
      </c>
      <c r="S100" s="22">
        <f>SUM(J100:R100)</f>
        <v>3</v>
      </c>
      <c r="T100" s="18">
        <f>(S100/$S$117)*100</f>
        <v>9.4058629879291422E-3</v>
      </c>
      <c r="U100" s="18">
        <f>U99+T100</f>
        <v>99.98118827402412</v>
      </c>
      <c r="W100" s="18">
        <f>S100/9</f>
        <v>0.33333333333333331</v>
      </c>
      <c r="X100" s="1"/>
      <c r="Y100" s="18">
        <v>2</v>
      </c>
      <c r="AA100"/>
    </row>
    <row r="101" spans="1:29" x14ac:dyDescent="0.2">
      <c r="A101" s="17"/>
      <c r="B101" s="5">
        <v>89</v>
      </c>
      <c r="C101" s="20" t="s">
        <v>105</v>
      </c>
      <c r="D101" s="76">
        <v>0</v>
      </c>
      <c r="E101" s="76">
        <v>0</v>
      </c>
      <c r="F101" s="76">
        <v>0</v>
      </c>
      <c r="G101" s="76">
        <v>0</v>
      </c>
      <c r="H101" s="77">
        <v>0</v>
      </c>
      <c r="I101" s="77">
        <v>0</v>
      </c>
      <c r="J101" s="17">
        <v>0</v>
      </c>
      <c r="K101" s="17">
        <v>2</v>
      </c>
      <c r="L101" s="17">
        <v>0</v>
      </c>
      <c r="M101" s="17">
        <v>0</v>
      </c>
      <c r="N101" s="17">
        <v>0</v>
      </c>
      <c r="O101" s="17">
        <v>0</v>
      </c>
      <c r="P101" s="17">
        <v>0</v>
      </c>
      <c r="Q101" s="17">
        <v>0</v>
      </c>
      <c r="R101" s="17">
        <v>0</v>
      </c>
      <c r="S101" s="22">
        <f>SUM(J101:R101)</f>
        <v>2</v>
      </c>
      <c r="T101" s="18">
        <f>(S101/$S$117)*100</f>
        <v>6.2705753252860954E-3</v>
      </c>
      <c r="U101" s="18">
        <f>U100+T101</f>
        <v>99.987458849349409</v>
      </c>
      <c r="W101" s="18">
        <f>S101/9</f>
        <v>0.22222222222222221</v>
      </c>
      <c r="X101" s="1"/>
      <c r="Y101" s="18">
        <v>7</v>
      </c>
      <c r="AA101"/>
    </row>
    <row r="102" spans="1:29" x14ac:dyDescent="0.2">
      <c r="A102" s="17"/>
      <c r="B102" s="5">
        <v>89</v>
      </c>
      <c r="C102" s="20" t="s">
        <v>94</v>
      </c>
      <c r="D102" s="76">
        <v>0</v>
      </c>
      <c r="E102" s="76">
        <v>0</v>
      </c>
      <c r="F102" s="76">
        <v>0</v>
      </c>
      <c r="G102" s="76">
        <v>0</v>
      </c>
      <c r="H102" s="77">
        <v>0</v>
      </c>
      <c r="I102" s="77">
        <v>0</v>
      </c>
      <c r="J102" s="17">
        <v>0</v>
      </c>
      <c r="K102" s="17">
        <v>0</v>
      </c>
      <c r="L102" s="17">
        <v>2</v>
      </c>
      <c r="M102" s="17">
        <v>0</v>
      </c>
      <c r="N102" s="17">
        <v>0</v>
      </c>
      <c r="O102" s="17">
        <v>0</v>
      </c>
      <c r="P102" s="17">
        <v>0</v>
      </c>
      <c r="Q102" s="17">
        <v>0</v>
      </c>
      <c r="R102" s="17">
        <v>0</v>
      </c>
      <c r="S102" s="22">
        <f>SUM(J102:R102)</f>
        <v>2</v>
      </c>
      <c r="T102" s="18">
        <f>(S102/$S$117)*100</f>
        <v>6.2705753252860954E-3</v>
      </c>
      <c r="U102" s="18">
        <f>U101+T102</f>
        <v>99.993729424674697</v>
      </c>
      <c r="W102" s="18">
        <f>S102/9</f>
        <v>0.22222222222222221</v>
      </c>
      <c r="X102" s="1"/>
      <c r="Y102" s="18">
        <v>94</v>
      </c>
      <c r="AA102"/>
    </row>
    <row r="103" spans="1:29" x14ac:dyDescent="0.2">
      <c r="A103" s="17"/>
      <c r="B103" s="5">
        <v>91</v>
      </c>
      <c r="C103" s="20" t="s">
        <v>157</v>
      </c>
      <c r="D103" s="76">
        <v>0</v>
      </c>
      <c r="E103" s="76">
        <v>0</v>
      </c>
      <c r="F103" s="76">
        <v>0</v>
      </c>
      <c r="G103" s="76">
        <v>0</v>
      </c>
      <c r="H103" s="77">
        <v>0</v>
      </c>
      <c r="I103" s="77">
        <v>0</v>
      </c>
      <c r="J103" s="17">
        <v>0</v>
      </c>
      <c r="K103" s="17">
        <v>0</v>
      </c>
      <c r="L103" s="17">
        <v>0</v>
      </c>
      <c r="M103" s="17">
        <v>0</v>
      </c>
      <c r="N103" s="17">
        <v>1</v>
      </c>
      <c r="O103" s="17">
        <v>0</v>
      </c>
      <c r="P103" s="17">
        <v>0</v>
      </c>
      <c r="Q103" s="17">
        <v>0</v>
      </c>
      <c r="R103" s="17">
        <v>0</v>
      </c>
      <c r="S103" s="22">
        <f>SUM(J103:R103)</f>
        <v>1</v>
      </c>
      <c r="T103" s="18">
        <f>(S103/$S$117)*100</f>
        <v>3.1352876626430477E-3</v>
      </c>
      <c r="U103" s="18">
        <f>U102+T103</f>
        <v>99.996864712337342</v>
      </c>
      <c r="W103" s="18">
        <f>S103/9</f>
        <v>0.1111111111111111</v>
      </c>
      <c r="X103" s="1"/>
      <c r="Y103" s="18">
        <v>0.5</v>
      </c>
      <c r="AA103"/>
    </row>
    <row r="104" spans="1:29" x14ac:dyDescent="0.2">
      <c r="A104" s="17"/>
      <c r="B104" s="5">
        <v>91</v>
      </c>
      <c r="C104" s="20" t="s">
        <v>177</v>
      </c>
      <c r="D104" s="76">
        <v>0</v>
      </c>
      <c r="E104" s="76">
        <v>0</v>
      </c>
      <c r="F104" s="76">
        <v>0</v>
      </c>
      <c r="G104" s="76">
        <v>0</v>
      </c>
      <c r="H104" s="77">
        <v>0</v>
      </c>
      <c r="I104" s="77">
        <v>0</v>
      </c>
      <c r="J104" s="17">
        <v>0</v>
      </c>
      <c r="K104" s="17">
        <v>0</v>
      </c>
      <c r="L104" s="17">
        <v>0</v>
      </c>
      <c r="M104" s="17">
        <v>0</v>
      </c>
      <c r="N104" s="20">
        <v>0</v>
      </c>
      <c r="O104" s="20">
        <v>0</v>
      </c>
      <c r="P104" s="17">
        <v>0</v>
      </c>
      <c r="Q104" s="17">
        <v>1</v>
      </c>
      <c r="R104" s="17">
        <v>0</v>
      </c>
      <c r="S104" s="22">
        <f>SUM(J104:R104)</f>
        <v>1</v>
      </c>
      <c r="T104" s="18">
        <f>(S104/$S$117)*100</f>
        <v>3.1352876626430477E-3</v>
      </c>
      <c r="U104" s="18">
        <f>U103+T104</f>
        <v>99.999999999999986</v>
      </c>
      <c r="W104" s="18">
        <f>S104/9</f>
        <v>0.1111111111111111</v>
      </c>
      <c r="X104" s="1"/>
      <c r="Y104" s="18">
        <v>1.5</v>
      </c>
      <c r="AA104"/>
    </row>
    <row r="105" spans="1:29" x14ac:dyDescent="0.2">
      <c r="A105" s="17"/>
      <c r="C105" s="20" t="s">
        <v>110</v>
      </c>
      <c r="D105" s="76">
        <v>16</v>
      </c>
      <c r="E105" s="76">
        <v>13</v>
      </c>
      <c r="F105" s="76">
        <v>13</v>
      </c>
      <c r="G105" s="76">
        <v>9</v>
      </c>
      <c r="H105" s="77">
        <v>12</v>
      </c>
      <c r="I105" s="77">
        <v>0</v>
      </c>
      <c r="J105" s="17">
        <v>0</v>
      </c>
      <c r="K105" s="17">
        <v>0</v>
      </c>
      <c r="L105" s="17">
        <v>0</v>
      </c>
      <c r="M105" s="17">
        <v>0</v>
      </c>
      <c r="N105" s="17">
        <v>0</v>
      </c>
      <c r="O105" s="17">
        <v>0</v>
      </c>
      <c r="P105" s="17">
        <v>0</v>
      </c>
      <c r="Q105" s="17">
        <v>0</v>
      </c>
      <c r="R105" s="17">
        <v>0</v>
      </c>
      <c r="S105" s="22">
        <f>SUM(J105:R105)</f>
        <v>0</v>
      </c>
      <c r="T105" s="18">
        <f>(S105/$S$117)*100</f>
        <v>0</v>
      </c>
      <c r="U105" s="18">
        <f>U104+T105</f>
        <v>99.999999999999986</v>
      </c>
      <c r="W105" s="18">
        <f>S105/9</f>
        <v>0</v>
      </c>
      <c r="X105" s="20"/>
      <c r="Y105" s="18">
        <v>31</v>
      </c>
      <c r="Z105" s="20"/>
      <c r="AA105" s="17"/>
      <c r="AC105" s="53"/>
    </row>
    <row r="106" spans="1:29" x14ac:dyDescent="0.2">
      <c r="A106" s="17"/>
      <c r="C106" s="20" t="s">
        <v>124</v>
      </c>
      <c r="D106" s="76">
        <v>0</v>
      </c>
      <c r="E106" s="76">
        <v>0</v>
      </c>
      <c r="F106" s="76">
        <v>11</v>
      </c>
      <c r="G106" s="76">
        <v>24</v>
      </c>
      <c r="H106" s="77">
        <v>23</v>
      </c>
      <c r="I106" s="77">
        <v>0</v>
      </c>
      <c r="J106" s="17">
        <v>0</v>
      </c>
      <c r="K106" s="17">
        <v>0</v>
      </c>
      <c r="L106" s="17">
        <v>0</v>
      </c>
      <c r="M106" s="17">
        <v>0</v>
      </c>
      <c r="N106" s="17">
        <v>0</v>
      </c>
      <c r="O106" s="17">
        <v>0</v>
      </c>
      <c r="P106" s="17">
        <v>0</v>
      </c>
      <c r="Q106" s="17">
        <v>0</v>
      </c>
      <c r="R106" s="17">
        <v>0</v>
      </c>
      <c r="S106" s="22">
        <f>SUM(J106:R106)</f>
        <v>0</v>
      </c>
      <c r="T106" s="18">
        <f>(S106/$S$117)*100</f>
        <v>0</v>
      </c>
      <c r="U106" s="18">
        <f>U105+T106</f>
        <v>99.999999999999986</v>
      </c>
      <c r="W106" s="18">
        <f>S106/9</f>
        <v>0</v>
      </c>
      <c r="X106" s="20"/>
      <c r="Y106" s="18">
        <v>1</v>
      </c>
      <c r="Z106" s="20"/>
      <c r="AA106" s="17"/>
      <c r="AC106" s="1"/>
    </row>
    <row r="107" spans="1:29" x14ac:dyDescent="0.2">
      <c r="A107" s="17"/>
      <c r="C107" s="20" t="s">
        <v>126</v>
      </c>
      <c r="D107" s="76">
        <v>8</v>
      </c>
      <c r="E107" s="76">
        <v>4</v>
      </c>
      <c r="F107" s="76">
        <v>6</v>
      </c>
      <c r="G107" s="76">
        <v>5</v>
      </c>
      <c r="H107" s="77">
        <v>7</v>
      </c>
      <c r="I107" s="77">
        <v>0</v>
      </c>
      <c r="J107" s="17">
        <v>0</v>
      </c>
      <c r="K107" s="17">
        <v>0</v>
      </c>
      <c r="L107" s="17">
        <v>0</v>
      </c>
      <c r="M107" s="17">
        <v>0</v>
      </c>
      <c r="N107" s="17">
        <v>0</v>
      </c>
      <c r="O107" s="17">
        <v>0</v>
      </c>
      <c r="P107" s="17">
        <v>0</v>
      </c>
      <c r="Q107" s="17">
        <v>0</v>
      </c>
      <c r="R107" s="17">
        <v>0</v>
      </c>
      <c r="S107" s="22">
        <f>SUM(J107:R107)</f>
        <v>0</v>
      </c>
      <c r="T107" s="18">
        <f>(S107/$S$117)*100</f>
        <v>0</v>
      </c>
      <c r="U107" s="18">
        <f>U106+T107</f>
        <v>99.999999999999986</v>
      </c>
      <c r="W107" s="18">
        <f>S107/9</f>
        <v>0</v>
      </c>
      <c r="X107" s="20"/>
      <c r="Y107" s="18">
        <v>90</v>
      </c>
      <c r="Z107" s="20"/>
      <c r="AA107" s="17"/>
      <c r="AC107" s="53"/>
    </row>
    <row r="108" spans="1:29" x14ac:dyDescent="0.2">
      <c r="A108" s="17"/>
      <c r="C108" s="20" t="s">
        <v>121</v>
      </c>
      <c r="D108" s="76">
        <v>0</v>
      </c>
      <c r="E108" s="76">
        <v>0</v>
      </c>
      <c r="F108" s="76">
        <v>0</v>
      </c>
      <c r="G108" s="76">
        <v>0</v>
      </c>
      <c r="H108" s="77">
        <v>14</v>
      </c>
      <c r="I108" s="77">
        <v>4</v>
      </c>
      <c r="J108" s="17">
        <v>0</v>
      </c>
      <c r="K108" s="17">
        <v>0</v>
      </c>
      <c r="L108" s="17">
        <v>0</v>
      </c>
      <c r="M108" s="17">
        <v>0</v>
      </c>
      <c r="N108" s="17">
        <v>0</v>
      </c>
      <c r="O108" s="17">
        <v>0</v>
      </c>
      <c r="P108" s="17">
        <v>0</v>
      </c>
      <c r="Q108" s="17">
        <v>0</v>
      </c>
      <c r="R108" s="17">
        <v>0</v>
      </c>
      <c r="S108" s="22">
        <f>SUM(J108:R108)</f>
        <v>0</v>
      </c>
      <c r="T108" s="18">
        <f>(S108/$S$117)*100</f>
        <v>0</v>
      </c>
      <c r="U108" s="18">
        <f>U107+T108</f>
        <v>99.999999999999986</v>
      </c>
      <c r="W108" s="18">
        <f>S108/9</f>
        <v>0</v>
      </c>
      <c r="X108" s="20"/>
      <c r="Y108" s="18">
        <v>70</v>
      </c>
      <c r="Z108" s="20"/>
      <c r="AA108" s="17"/>
    </row>
    <row r="109" spans="1:29" x14ac:dyDescent="0.2">
      <c r="A109" s="17"/>
      <c r="C109" s="20" t="s">
        <v>118</v>
      </c>
      <c r="D109" s="76">
        <v>0</v>
      </c>
      <c r="E109" s="76">
        <v>0</v>
      </c>
      <c r="F109" s="76">
        <v>0</v>
      </c>
      <c r="G109" s="76">
        <v>0</v>
      </c>
      <c r="H109" s="77">
        <v>0</v>
      </c>
      <c r="I109" s="77">
        <v>11</v>
      </c>
      <c r="J109" s="17">
        <v>0</v>
      </c>
      <c r="K109" s="17">
        <v>0</v>
      </c>
      <c r="L109" s="17">
        <v>0</v>
      </c>
      <c r="M109" s="17">
        <v>0</v>
      </c>
      <c r="N109" s="17">
        <v>0</v>
      </c>
      <c r="O109" s="17">
        <v>0</v>
      </c>
      <c r="P109" s="17">
        <v>0</v>
      </c>
      <c r="Q109" s="17">
        <v>0</v>
      </c>
      <c r="R109" s="17">
        <v>0</v>
      </c>
      <c r="S109" s="22">
        <f>SUM(J109:R109)</f>
        <v>0</v>
      </c>
      <c r="T109" s="18">
        <f>(S109/$S$117)*100</f>
        <v>0</v>
      </c>
      <c r="U109" s="18">
        <f>U108+T109</f>
        <v>99.999999999999986</v>
      </c>
      <c r="W109" s="18">
        <f>S109/9</f>
        <v>0</v>
      </c>
      <c r="X109" s="20"/>
      <c r="Y109" s="18">
        <v>1</v>
      </c>
      <c r="Z109" s="20"/>
      <c r="AA109" s="17"/>
    </row>
    <row r="110" spans="1:29" x14ac:dyDescent="0.2">
      <c r="A110" s="17"/>
      <c r="C110" s="20" t="s">
        <v>132</v>
      </c>
      <c r="D110" s="76">
        <v>0</v>
      </c>
      <c r="E110" s="76">
        <v>6</v>
      </c>
      <c r="F110" s="76">
        <v>0</v>
      </c>
      <c r="G110" s="76">
        <v>0</v>
      </c>
      <c r="H110" s="77">
        <v>0</v>
      </c>
      <c r="I110" s="77">
        <v>0</v>
      </c>
      <c r="J110" s="17">
        <v>0</v>
      </c>
      <c r="K110" s="17">
        <v>0</v>
      </c>
      <c r="L110" s="17">
        <v>0</v>
      </c>
      <c r="M110" s="17">
        <v>0</v>
      </c>
      <c r="N110" s="17">
        <v>0</v>
      </c>
      <c r="O110" s="17">
        <v>0</v>
      </c>
      <c r="P110" s="17">
        <v>0</v>
      </c>
      <c r="Q110" s="17">
        <v>0</v>
      </c>
      <c r="R110" s="17">
        <v>0</v>
      </c>
      <c r="S110" s="22">
        <f>SUM(J110:R110)</f>
        <v>0</v>
      </c>
      <c r="T110" s="18">
        <f>(S110/$S$117)*100</f>
        <v>0</v>
      </c>
      <c r="U110" s="18">
        <f>U109+T110</f>
        <v>99.999999999999986</v>
      </c>
      <c r="W110" s="18">
        <f>S110/9</f>
        <v>0</v>
      </c>
      <c r="X110" s="20"/>
      <c r="Y110" s="18">
        <v>6</v>
      </c>
      <c r="Z110" s="20"/>
      <c r="AA110"/>
    </row>
    <row r="111" spans="1:29" x14ac:dyDescent="0.2">
      <c r="A111" s="17"/>
      <c r="C111" s="20" t="s">
        <v>133</v>
      </c>
      <c r="D111" s="76">
        <v>5</v>
      </c>
      <c r="E111" s="76">
        <v>0</v>
      </c>
      <c r="F111" s="76">
        <v>0</v>
      </c>
      <c r="G111" s="76">
        <v>0</v>
      </c>
      <c r="H111" s="77">
        <v>0</v>
      </c>
      <c r="I111" s="77">
        <v>0</v>
      </c>
      <c r="J111" s="17">
        <v>0</v>
      </c>
      <c r="K111" s="17">
        <v>0</v>
      </c>
      <c r="L111" s="17">
        <v>0</v>
      </c>
      <c r="M111" s="17">
        <v>0</v>
      </c>
      <c r="N111" s="17">
        <v>0</v>
      </c>
      <c r="O111" s="17">
        <v>0</v>
      </c>
      <c r="P111" s="17">
        <v>0</v>
      </c>
      <c r="Q111" s="17">
        <v>0</v>
      </c>
      <c r="R111" s="17">
        <v>0</v>
      </c>
      <c r="S111" s="22">
        <f>SUM(J111:R111)</f>
        <v>0</v>
      </c>
      <c r="T111" s="18">
        <f>(S111/$S$117)*100</f>
        <v>0</v>
      </c>
      <c r="U111" s="18">
        <f>U110+T111</f>
        <v>99.999999999999986</v>
      </c>
      <c r="W111" s="18">
        <f>S111/9</f>
        <v>0</v>
      </c>
      <c r="X111" s="20"/>
      <c r="Y111" s="18">
        <v>0.6</v>
      </c>
      <c r="Z111" s="20"/>
      <c r="AA111"/>
    </row>
    <row r="112" spans="1:29" x14ac:dyDescent="0.2">
      <c r="A112" s="17"/>
      <c r="C112" s="20" t="s">
        <v>128</v>
      </c>
      <c r="D112" s="76">
        <v>0</v>
      </c>
      <c r="E112" s="76">
        <v>0</v>
      </c>
      <c r="F112" s="76">
        <v>0</v>
      </c>
      <c r="G112" s="76">
        <v>0</v>
      </c>
      <c r="H112" s="77">
        <v>4</v>
      </c>
      <c r="I112" s="77">
        <v>0</v>
      </c>
      <c r="J112" s="17">
        <v>0</v>
      </c>
      <c r="K112" s="17">
        <v>0</v>
      </c>
      <c r="L112" s="17">
        <v>0</v>
      </c>
      <c r="M112" s="17">
        <v>0</v>
      </c>
      <c r="N112" s="17">
        <v>0</v>
      </c>
      <c r="O112" s="17">
        <v>0</v>
      </c>
      <c r="P112" s="17">
        <v>0</v>
      </c>
      <c r="Q112" s="17">
        <v>0</v>
      </c>
      <c r="R112" s="17">
        <v>0</v>
      </c>
      <c r="S112" s="22">
        <f>SUM(J112:R112)</f>
        <v>0</v>
      </c>
      <c r="T112" s="18">
        <f>(S112/$S$117)*100</f>
        <v>0</v>
      </c>
      <c r="U112" s="18">
        <f>U111+T112</f>
        <v>99.999999999999986</v>
      </c>
      <c r="W112" s="18">
        <f>S112/9</f>
        <v>0</v>
      </c>
      <c r="X112" s="20"/>
      <c r="Y112" s="18">
        <v>0.3</v>
      </c>
      <c r="Z112" s="20"/>
      <c r="AA112"/>
    </row>
    <row r="113" spans="1:27" x14ac:dyDescent="0.2">
      <c r="A113" s="17"/>
      <c r="C113" s="20" t="s">
        <v>122</v>
      </c>
      <c r="D113" s="76">
        <v>0</v>
      </c>
      <c r="E113" s="76">
        <v>0</v>
      </c>
      <c r="F113" s="76">
        <v>0</v>
      </c>
      <c r="G113" s="76">
        <v>0</v>
      </c>
      <c r="H113" s="77">
        <v>0</v>
      </c>
      <c r="I113" s="77">
        <v>3</v>
      </c>
      <c r="J113" s="17">
        <v>0</v>
      </c>
      <c r="K113" s="17">
        <v>0</v>
      </c>
      <c r="L113" s="17">
        <v>0</v>
      </c>
      <c r="M113" s="17">
        <v>0</v>
      </c>
      <c r="N113" s="17">
        <v>0</v>
      </c>
      <c r="O113" s="17">
        <v>0</v>
      </c>
      <c r="P113" s="17">
        <v>0</v>
      </c>
      <c r="Q113" s="17">
        <v>0</v>
      </c>
      <c r="R113" s="17">
        <v>0</v>
      </c>
      <c r="S113" s="22">
        <f>SUM(J113:R113)</f>
        <v>0</v>
      </c>
      <c r="T113" s="18">
        <f>(S113/$S$117)*100</f>
        <v>0</v>
      </c>
      <c r="U113" s="18">
        <f>U112+T113</f>
        <v>99.999999999999986</v>
      </c>
      <c r="W113" s="18">
        <f>S113/9</f>
        <v>0</v>
      </c>
      <c r="X113" s="20"/>
      <c r="Y113" s="18">
        <v>9</v>
      </c>
      <c r="AA113"/>
    </row>
    <row r="114" spans="1:27" x14ac:dyDescent="0.2">
      <c r="A114" s="17"/>
      <c r="C114" s="20" t="s">
        <v>131</v>
      </c>
      <c r="D114" s="76">
        <v>0</v>
      </c>
      <c r="E114" s="76">
        <v>1</v>
      </c>
      <c r="F114" s="76">
        <v>0</v>
      </c>
      <c r="G114" s="76">
        <v>0</v>
      </c>
      <c r="H114" s="77">
        <v>0</v>
      </c>
      <c r="I114" s="77">
        <v>0</v>
      </c>
      <c r="J114" s="17">
        <v>0</v>
      </c>
      <c r="K114" s="17">
        <v>0</v>
      </c>
      <c r="L114" s="17">
        <v>0</v>
      </c>
      <c r="M114" s="17">
        <v>0</v>
      </c>
      <c r="N114" s="17">
        <v>0</v>
      </c>
      <c r="O114" s="17">
        <v>0</v>
      </c>
      <c r="P114" s="17">
        <v>0</v>
      </c>
      <c r="Q114" s="17">
        <v>0</v>
      </c>
      <c r="R114" s="17">
        <v>0</v>
      </c>
      <c r="S114" s="22">
        <f>SUM(J114:R114)</f>
        <v>0</v>
      </c>
      <c r="T114" s="18">
        <f>(S114/$S$117)*100</f>
        <v>0</v>
      </c>
      <c r="U114" s="18">
        <f>U113+T114</f>
        <v>99.999999999999986</v>
      </c>
      <c r="W114" s="18">
        <f>S114/9</f>
        <v>0</v>
      </c>
      <c r="X114" s="1"/>
      <c r="Y114" s="18">
        <v>12</v>
      </c>
      <c r="AA114"/>
    </row>
    <row r="115" spans="1:27" x14ac:dyDescent="0.2">
      <c r="A115" s="17"/>
      <c r="C115" s="20"/>
      <c r="D115" s="20"/>
      <c r="E115" s="20"/>
      <c r="F115" s="20"/>
      <c r="G115" s="20"/>
      <c r="H115" s="20"/>
      <c r="I115" s="20"/>
      <c r="J115" s="20"/>
      <c r="K115" s="20"/>
      <c r="L115" s="20"/>
      <c r="M115" s="20"/>
      <c r="N115" s="20"/>
      <c r="O115" s="20"/>
      <c r="P115" s="17"/>
      <c r="Q115" s="17"/>
      <c r="R115" s="17"/>
      <c r="S115" s="22"/>
      <c r="T115" s="18"/>
      <c r="U115" s="18"/>
      <c r="W115" s="18"/>
      <c r="X115" s="1"/>
      <c r="Y115" s="18"/>
      <c r="AA115"/>
    </row>
    <row r="116" spans="1:27" x14ac:dyDescent="0.2">
      <c r="H116" s="17"/>
      <c r="I116" s="17"/>
      <c r="J116" s="17"/>
      <c r="K116" s="17"/>
      <c r="L116" s="17"/>
      <c r="M116" s="17"/>
      <c r="N116" s="17"/>
      <c r="O116" s="17"/>
      <c r="P116" s="17"/>
      <c r="Q116" s="17"/>
      <c r="R116" s="17"/>
      <c r="S116" s="22"/>
      <c r="T116" s="18"/>
      <c r="U116" s="18"/>
      <c r="X116" s="1"/>
      <c r="AA116"/>
    </row>
    <row r="117" spans="1:27" x14ac:dyDescent="0.2">
      <c r="D117" s="17">
        <f>SUM(D13:D116)</f>
        <v>2734</v>
      </c>
      <c r="E117" s="17">
        <f t="shared" ref="E117:R117" si="0">SUM(E13:E116)</f>
        <v>2919</v>
      </c>
      <c r="F117" s="17">
        <f t="shared" si="0"/>
        <v>3162</v>
      </c>
      <c r="G117" s="17">
        <f t="shared" si="0"/>
        <v>3115</v>
      </c>
      <c r="H117" s="17">
        <f t="shared" si="0"/>
        <v>3147</v>
      </c>
      <c r="I117" s="17">
        <f t="shared" si="0"/>
        <v>3314</v>
      </c>
      <c r="J117" s="17">
        <f t="shared" si="0"/>
        <v>3402</v>
      </c>
      <c r="K117" s="17">
        <f t="shared" si="0"/>
        <v>3377</v>
      </c>
      <c r="L117" s="17">
        <f t="shared" si="0"/>
        <v>3314</v>
      </c>
      <c r="M117" s="17">
        <f t="shared" si="0"/>
        <v>3510</v>
      </c>
      <c r="N117" s="17">
        <f t="shared" si="0"/>
        <v>3724</v>
      </c>
      <c r="O117" s="17">
        <f t="shared" si="0"/>
        <v>3495</v>
      </c>
      <c r="P117" s="17">
        <f t="shared" si="0"/>
        <v>3690</v>
      </c>
      <c r="Q117" s="17">
        <f t="shared" si="0"/>
        <v>3556</v>
      </c>
      <c r="R117" s="17">
        <f t="shared" si="0"/>
        <v>3827</v>
      </c>
      <c r="S117" s="17">
        <f>SUM(S13:S110)</f>
        <v>31895</v>
      </c>
      <c r="X117" s="1"/>
      <c r="AA117"/>
    </row>
    <row r="118" spans="1:27" x14ac:dyDescent="0.2">
      <c r="D118" s="17"/>
      <c r="E118" s="17"/>
      <c r="F118" s="17"/>
      <c r="G118" s="17"/>
      <c r="H118" s="17"/>
      <c r="I118" s="17"/>
      <c r="J118" s="17"/>
      <c r="K118" s="17"/>
      <c r="L118" s="17"/>
      <c r="M118" s="17"/>
      <c r="N118" s="17"/>
      <c r="O118" s="17"/>
      <c r="P118" s="17"/>
      <c r="Q118" s="17"/>
      <c r="R118" s="17"/>
      <c r="S118" s="17"/>
      <c r="X118" s="1"/>
      <c r="AA118"/>
    </row>
    <row r="119" spans="1:27" x14ac:dyDescent="0.2">
      <c r="C119" s="31" t="s">
        <v>229</v>
      </c>
      <c r="H119" s="17"/>
      <c r="I119" s="17"/>
      <c r="J119" s="17"/>
      <c r="K119" s="17"/>
      <c r="L119" s="17"/>
      <c r="M119" s="17"/>
      <c r="N119" s="17"/>
      <c r="O119" s="17"/>
      <c r="P119" s="17"/>
      <c r="Q119" s="17"/>
      <c r="R119" s="17"/>
      <c r="S119" s="22"/>
      <c r="X119" s="1"/>
      <c r="AA119"/>
    </row>
    <row r="120" spans="1:27" x14ac:dyDescent="0.2">
      <c r="C120" s="20" t="s">
        <v>140</v>
      </c>
      <c r="D120" s="30" t="s">
        <v>232</v>
      </c>
      <c r="Y120" s="17">
        <v>256</v>
      </c>
      <c r="AA120"/>
    </row>
    <row r="121" spans="1:27" x14ac:dyDescent="0.2">
      <c r="C121" s="20" t="s">
        <v>154</v>
      </c>
      <c r="D121" s="30" t="s">
        <v>158</v>
      </c>
      <c r="Y121" s="17">
        <v>169</v>
      </c>
      <c r="AA121"/>
    </row>
    <row r="122" spans="1:27" x14ac:dyDescent="0.2">
      <c r="C122" s="20" t="s">
        <v>142</v>
      </c>
      <c r="D122" s="30" t="s">
        <v>159</v>
      </c>
      <c r="Y122" s="17">
        <v>56</v>
      </c>
      <c r="AA122"/>
    </row>
    <row r="123" spans="1:27" x14ac:dyDescent="0.2">
      <c r="C123" s="20" t="s">
        <v>143</v>
      </c>
      <c r="D123" s="30" t="s">
        <v>160</v>
      </c>
      <c r="Y123" s="17">
        <v>37</v>
      </c>
      <c r="AA123"/>
    </row>
    <row r="124" spans="1:27" x14ac:dyDescent="0.2">
      <c r="C124" s="20" t="s">
        <v>144</v>
      </c>
      <c r="D124" s="30" t="s">
        <v>161</v>
      </c>
      <c r="Y124" s="17">
        <v>32</v>
      </c>
      <c r="AA124"/>
    </row>
    <row r="125" spans="1:27" x14ac:dyDescent="0.2">
      <c r="C125" s="20" t="s">
        <v>145</v>
      </c>
      <c r="D125" s="30" t="s">
        <v>162</v>
      </c>
      <c r="Y125" s="17">
        <v>31</v>
      </c>
      <c r="AA125"/>
    </row>
    <row r="126" spans="1:27" x14ac:dyDescent="0.2">
      <c r="C126" s="20" t="s">
        <v>147</v>
      </c>
      <c r="D126" s="30" t="s">
        <v>163</v>
      </c>
      <c r="Y126" s="17">
        <v>27</v>
      </c>
      <c r="AA126"/>
    </row>
    <row r="127" spans="1:27" x14ac:dyDescent="0.2">
      <c r="C127" s="20" t="s">
        <v>148</v>
      </c>
      <c r="D127" s="30" t="s">
        <v>164</v>
      </c>
      <c r="Y127" s="17">
        <v>24</v>
      </c>
      <c r="AA127"/>
    </row>
    <row r="128" spans="1:27" x14ac:dyDescent="0.2">
      <c r="C128" s="20" t="s">
        <v>149</v>
      </c>
      <c r="D128" s="30" t="s">
        <v>165</v>
      </c>
      <c r="Y128" s="17">
        <v>20</v>
      </c>
      <c r="AA128"/>
    </row>
    <row r="129" spans="3:27" x14ac:dyDescent="0.2">
      <c r="C129" s="20" t="s">
        <v>150</v>
      </c>
      <c r="D129" s="30" t="s">
        <v>166</v>
      </c>
      <c r="Y129" s="17">
        <v>18</v>
      </c>
      <c r="AA129"/>
    </row>
    <row r="130" spans="3:27" x14ac:dyDescent="0.2">
      <c r="C130" s="20" t="s">
        <v>155</v>
      </c>
      <c r="D130" s="30" t="s">
        <v>167</v>
      </c>
      <c r="Y130" s="17">
        <v>17</v>
      </c>
      <c r="AA130"/>
    </row>
    <row r="131" spans="3:27" x14ac:dyDescent="0.2">
      <c r="C131" s="20" t="s">
        <v>156</v>
      </c>
      <c r="D131" s="30" t="s">
        <v>168</v>
      </c>
      <c r="Y131" s="17">
        <v>16</v>
      </c>
      <c r="AA131"/>
    </row>
    <row r="132" spans="3:27" x14ac:dyDescent="0.2">
      <c r="C132" s="20" t="s">
        <v>151</v>
      </c>
      <c r="D132" s="30" t="s">
        <v>169</v>
      </c>
      <c r="Y132" s="17">
        <v>12</v>
      </c>
      <c r="AA132"/>
    </row>
    <row r="133" spans="3:27" x14ac:dyDescent="0.2">
      <c r="C133" s="20" t="s">
        <v>152</v>
      </c>
      <c r="D133" s="30" t="s">
        <v>230</v>
      </c>
      <c r="Y133" s="17">
        <v>11</v>
      </c>
      <c r="AA133"/>
    </row>
    <row r="134" spans="3:27" x14ac:dyDescent="0.2">
      <c r="C134" s="20" t="s">
        <v>153</v>
      </c>
      <c r="D134" s="30" t="s">
        <v>231</v>
      </c>
      <c r="Y134" s="17">
        <v>11</v>
      </c>
    </row>
  </sheetData>
  <sortState xmlns:xlrd2="http://schemas.microsoft.com/office/spreadsheetml/2017/richdata2" ref="C13:AC114">
    <sortCondition descending="1" ref="S13:S114"/>
  </sortState>
  <mergeCells count="1">
    <mergeCell ref="C2:Y2"/>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B162"/>
  <sheetViews>
    <sheetView workbookViewId="0"/>
  </sheetViews>
  <sheetFormatPr defaultColWidth="9.140625" defaultRowHeight="13.5" customHeight="1" x14ac:dyDescent="0.2"/>
  <cols>
    <col min="1" max="1" width="4" style="51" customWidth="1"/>
    <col min="2" max="2" width="5.140625" style="23" customWidth="1"/>
    <col min="3" max="13" width="7.7109375" style="23" customWidth="1"/>
    <col min="14" max="14" width="6.7109375" style="23" customWidth="1"/>
    <col min="15" max="18" width="7.7109375" style="23" customWidth="1"/>
    <col min="19" max="19" width="7.7109375" style="56" customWidth="1"/>
    <col min="20" max="20" width="7.7109375" style="37" customWidth="1"/>
    <col min="21" max="16384" width="9.140625" style="51"/>
  </cols>
  <sheetData>
    <row r="1" spans="2:28" ht="13.5" customHeight="1" thickBot="1" x14ac:dyDescent="0.25"/>
    <row r="2" spans="2:28" s="5" customFormat="1" ht="18" customHeight="1" thickBot="1" x14ac:dyDescent="0.2">
      <c r="C2" s="84" t="s">
        <v>240</v>
      </c>
      <c r="D2" s="85"/>
      <c r="E2" s="85"/>
      <c r="F2" s="85"/>
      <c r="G2" s="85"/>
      <c r="H2" s="85"/>
      <c r="I2" s="85"/>
      <c r="J2" s="85"/>
      <c r="K2" s="85"/>
      <c r="L2" s="85"/>
      <c r="M2" s="85"/>
      <c r="N2" s="85"/>
      <c r="O2" s="85"/>
      <c r="P2" s="85"/>
      <c r="Q2" s="85"/>
      <c r="R2" s="85"/>
      <c r="S2" s="85"/>
      <c r="T2" s="85"/>
      <c r="U2" s="85"/>
      <c r="V2" s="85"/>
      <c r="W2" s="85"/>
      <c r="X2" s="85"/>
      <c r="Y2" s="86"/>
      <c r="Z2" s="32"/>
      <c r="AA2" s="18"/>
    </row>
    <row r="4" spans="2:28" s="5" customFormat="1" ht="12.75" customHeight="1" x14ac:dyDescent="0.15">
      <c r="B4" s="63"/>
      <c r="C4" s="5" t="s">
        <v>183</v>
      </c>
      <c r="U4" s="14"/>
      <c r="X4" s="14"/>
      <c r="Y4" s="18"/>
      <c r="Z4" s="18"/>
      <c r="AA4" s="18"/>
    </row>
    <row r="5" spans="2:28" s="5" customFormat="1" ht="12.75" customHeight="1" x14ac:dyDescent="0.15">
      <c r="C5" s="5" t="s">
        <v>184</v>
      </c>
      <c r="U5" s="14"/>
      <c r="X5" s="14"/>
      <c r="Y5" s="18"/>
      <c r="Z5" s="18"/>
      <c r="AA5" s="18"/>
    </row>
    <row r="6" spans="2:28" s="5" customFormat="1" ht="12.75" customHeight="1" x14ac:dyDescent="0.15">
      <c r="C6" s="5" t="s">
        <v>233</v>
      </c>
      <c r="U6" s="14"/>
      <c r="X6" s="14"/>
      <c r="Y6" s="18"/>
      <c r="Z6" s="18"/>
      <c r="AA6" s="18"/>
    </row>
    <row r="7" spans="2:28" s="5" customFormat="1" ht="12.75" customHeight="1" x14ac:dyDescent="0.15">
      <c r="C7" s="5" t="s">
        <v>221</v>
      </c>
      <c r="U7" s="14"/>
      <c r="X7" s="14"/>
      <c r="Y7" s="18"/>
      <c r="Z7" s="18"/>
      <c r="AA7" s="18"/>
    </row>
    <row r="8" spans="2:28" ht="13.5" customHeight="1" x14ac:dyDescent="0.2">
      <c r="C8" s="25"/>
    </row>
    <row r="9" spans="2:28" s="5" customFormat="1" ht="12.75" customHeight="1" x14ac:dyDescent="0.15">
      <c r="B9" s="5" t="s">
        <v>0</v>
      </c>
      <c r="C9" s="5" t="s">
        <v>190</v>
      </c>
      <c r="U9" s="14"/>
      <c r="X9" s="14"/>
      <c r="Y9" s="18"/>
      <c r="Z9" s="18"/>
      <c r="AA9" s="18"/>
    </row>
    <row r="10" spans="2:28" s="5" customFormat="1" ht="12.75" customHeight="1" thickBot="1" x14ac:dyDescent="0.2">
      <c r="B10" s="26"/>
      <c r="C10" s="5" t="s">
        <v>188</v>
      </c>
      <c r="U10" s="14"/>
      <c r="X10" s="14"/>
      <c r="Y10" s="18"/>
      <c r="Z10" s="18"/>
      <c r="AA10" s="18"/>
    </row>
    <row r="11" spans="2:28" s="5" customFormat="1" ht="12.75" customHeight="1" thickBot="1" x14ac:dyDescent="0.2">
      <c r="B11" s="55"/>
      <c r="C11" s="5" t="s">
        <v>187</v>
      </c>
      <c r="Z11" s="14"/>
      <c r="AB11" s="18"/>
    </row>
    <row r="12" spans="2:28" ht="13.5" customHeight="1" thickBot="1" x14ac:dyDescent="0.25"/>
    <row r="13" spans="2:28" s="40" customFormat="1" ht="13.5" customHeight="1" thickBot="1" x14ac:dyDescent="0.2">
      <c r="B13" s="57" t="s">
        <v>41</v>
      </c>
      <c r="C13" s="57" t="s">
        <v>40</v>
      </c>
      <c r="D13" s="57">
        <v>2003</v>
      </c>
      <c r="E13" s="55">
        <v>2004</v>
      </c>
      <c r="F13" s="57">
        <v>2005</v>
      </c>
      <c r="G13" s="57">
        <v>2007</v>
      </c>
      <c r="H13" s="55">
        <v>2008</v>
      </c>
      <c r="I13" s="57">
        <v>2009</v>
      </c>
      <c r="J13" s="57">
        <v>2011</v>
      </c>
      <c r="K13" s="55">
        <v>2012</v>
      </c>
      <c r="L13" s="57">
        <v>2013</v>
      </c>
      <c r="M13" s="57">
        <v>2015</v>
      </c>
      <c r="N13" s="55">
        <v>2016</v>
      </c>
      <c r="O13" s="57">
        <v>2017</v>
      </c>
      <c r="P13" s="57">
        <v>2019</v>
      </c>
      <c r="Q13" s="55">
        <v>2021</v>
      </c>
      <c r="R13" s="57">
        <v>2022</v>
      </c>
      <c r="S13" s="58" t="s">
        <v>38</v>
      </c>
      <c r="T13" s="12" t="s">
        <v>47</v>
      </c>
      <c r="U13" s="12" t="s">
        <v>46</v>
      </c>
      <c r="V13" s="12" t="s">
        <v>217</v>
      </c>
    </row>
    <row r="14" spans="2:28" ht="13.5" customHeight="1" x14ac:dyDescent="0.2">
      <c r="B14" s="23">
        <v>1</v>
      </c>
      <c r="C14" s="20" t="s">
        <v>48</v>
      </c>
      <c r="D14" s="76">
        <v>504</v>
      </c>
      <c r="E14" s="76">
        <v>692</v>
      </c>
      <c r="F14" s="76">
        <v>724</v>
      </c>
      <c r="G14" s="76">
        <v>743</v>
      </c>
      <c r="H14" s="77">
        <v>662</v>
      </c>
      <c r="I14" s="77">
        <v>780</v>
      </c>
      <c r="J14" s="17">
        <v>810</v>
      </c>
      <c r="K14" s="17">
        <v>899</v>
      </c>
      <c r="L14" s="17">
        <v>878</v>
      </c>
      <c r="M14" s="17">
        <v>777</v>
      </c>
      <c r="N14" s="17">
        <v>949</v>
      </c>
      <c r="O14" s="17">
        <v>846</v>
      </c>
      <c r="P14" s="17">
        <v>1013</v>
      </c>
      <c r="Q14" s="17">
        <v>875</v>
      </c>
      <c r="R14" s="35">
        <v>1035</v>
      </c>
      <c r="S14" s="22">
        <f>SUM(J14:R14)</f>
        <v>8082</v>
      </c>
      <c r="T14" s="18">
        <f>(S14/$S$158)*100</f>
        <v>14.954758248061728</v>
      </c>
      <c r="U14" s="18">
        <f>T14</f>
        <v>14.954758248061728</v>
      </c>
      <c r="V14" s="37">
        <f>S14/9</f>
        <v>898</v>
      </c>
    </row>
    <row r="15" spans="2:28" ht="13.5" customHeight="1" x14ac:dyDescent="0.2">
      <c r="B15" s="23">
        <v>2</v>
      </c>
      <c r="C15" s="20" t="s">
        <v>49</v>
      </c>
      <c r="D15" s="76">
        <v>233</v>
      </c>
      <c r="E15" s="76">
        <v>216</v>
      </c>
      <c r="F15" s="76">
        <v>268</v>
      </c>
      <c r="G15" s="76">
        <v>326</v>
      </c>
      <c r="H15" s="77">
        <v>360</v>
      </c>
      <c r="I15" s="77">
        <v>344</v>
      </c>
      <c r="J15" s="17">
        <v>467</v>
      </c>
      <c r="K15" s="17">
        <v>321</v>
      </c>
      <c r="L15" s="17">
        <v>393</v>
      </c>
      <c r="M15" s="17">
        <v>446</v>
      </c>
      <c r="N15" s="17">
        <v>345</v>
      </c>
      <c r="O15" s="17">
        <v>363</v>
      </c>
      <c r="P15" s="17">
        <v>361</v>
      </c>
      <c r="Q15" s="17">
        <v>286</v>
      </c>
      <c r="R15" s="17">
        <v>299</v>
      </c>
      <c r="S15" s="22">
        <f>SUM(J15:R15)</f>
        <v>3281</v>
      </c>
      <c r="T15" s="18">
        <f>(S15/$S$158)*100</f>
        <v>6.0710915382195658</v>
      </c>
      <c r="U15" s="18">
        <f>U14+T15</f>
        <v>21.025849786281292</v>
      </c>
      <c r="V15" s="37">
        <f t="shared" ref="V15:V78" si="0">S15/9</f>
        <v>364.55555555555554</v>
      </c>
    </row>
    <row r="16" spans="2:28" ht="13.5" customHeight="1" x14ac:dyDescent="0.2">
      <c r="B16" s="23">
        <v>3</v>
      </c>
      <c r="C16" s="20" t="s">
        <v>50</v>
      </c>
      <c r="D16" s="76">
        <v>231</v>
      </c>
      <c r="E16" s="76">
        <v>291</v>
      </c>
      <c r="F16" s="76">
        <v>286</v>
      </c>
      <c r="G16" s="76">
        <v>312</v>
      </c>
      <c r="H16" s="77">
        <v>375</v>
      </c>
      <c r="I16" s="77">
        <v>372</v>
      </c>
      <c r="J16" s="17">
        <v>334</v>
      </c>
      <c r="K16" s="17">
        <v>306</v>
      </c>
      <c r="L16" s="17">
        <v>279</v>
      </c>
      <c r="M16" s="17">
        <v>373</v>
      </c>
      <c r="N16" s="17">
        <v>322</v>
      </c>
      <c r="O16" s="17">
        <v>316</v>
      </c>
      <c r="P16" s="17">
        <v>330</v>
      </c>
      <c r="Q16" s="17">
        <v>333</v>
      </c>
      <c r="R16" s="17">
        <v>378</v>
      </c>
      <c r="S16" s="22">
        <f>SUM(J16:R16)</f>
        <v>2971</v>
      </c>
      <c r="T16" s="18">
        <f>(S16/$S$158)*100</f>
        <v>5.4974742334807463</v>
      </c>
      <c r="U16" s="18">
        <f>U15+T16</f>
        <v>26.523324019762036</v>
      </c>
      <c r="V16" s="37">
        <f t="shared" si="0"/>
        <v>330.11111111111109</v>
      </c>
    </row>
    <row r="17" spans="2:22" ht="13.5" customHeight="1" x14ac:dyDescent="0.2">
      <c r="B17" s="23">
        <v>4</v>
      </c>
      <c r="C17" s="48" t="s">
        <v>1</v>
      </c>
      <c r="D17" s="80">
        <v>214</v>
      </c>
      <c r="E17" s="80">
        <v>234</v>
      </c>
      <c r="F17" s="80">
        <v>161</v>
      </c>
      <c r="G17" s="81">
        <v>232</v>
      </c>
      <c r="H17" s="81">
        <v>278</v>
      </c>
      <c r="I17" s="81">
        <v>290</v>
      </c>
      <c r="J17" s="59">
        <v>269</v>
      </c>
      <c r="K17" s="59">
        <v>326</v>
      </c>
      <c r="L17" s="59">
        <v>288</v>
      </c>
      <c r="M17" s="59">
        <v>322</v>
      </c>
      <c r="N17" s="59">
        <v>343</v>
      </c>
      <c r="O17" s="59">
        <v>377</v>
      </c>
      <c r="P17" s="59">
        <v>288</v>
      </c>
      <c r="Q17" s="59">
        <v>275</v>
      </c>
      <c r="R17" s="59">
        <v>316</v>
      </c>
      <c r="S17" s="22">
        <f>SUM(J17:R17)</f>
        <v>2804</v>
      </c>
      <c r="T17" s="18">
        <f>(S17/$S$158)*100</f>
        <v>5.1884610402827382</v>
      </c>
      <c r="U17" s="18">
        <f>U16+T17</f>
        <v>31.711785060044775</v>
      </c>
      <c r="V17" s="37">
        <f t="shared" si="0"/>
        <v>311.55555555555554</v>
      </c>
    </row>
    <row r="18" spans="2:22" ht="13.5" customHeight="1" x14ac:dyDescent="0.2">
      <c r="B18" s="23">
        <v>5</v>
      </c>
      <c r="C18" s="48" t="s">
        <v>2</v>
      </c>
      <c r="D18" s="79">
        <v>250</v>
      </c>
      <c r="E18" s="79">
        <v>222</v>
      </c>
      <c r="F18" s="79">
        <v>283</v>
      </c>
      <c r="G18" s="79">
        <v>281</v>
      </c>
      <c r="H18" s="80">
        <v>232</v>
      </c>
      <c r="I18" s="80">
        <v>339</v>
      </c>
      <c r="J18" s="23">
        <v>316</v>
      </c>
      <c r="K18" s="23">
        <v>326</v>
      </c>
      <c r="L18" s="23">
        <v>339</v>
      </c>
      <c r="M18" s="23">
        <v>381</v>
      </c>
      <c r="N18" s="23">
        <v>317</v>
      </c>
      <c r="O18" s="23">
        <v>302</v>
      </c>
      <c r="P18" s="23">
        <v>218</v>
      </c>
      <c r="Q18" s="23">
        <v>229</v>
      </c>
      <c r="R18" s="23">
        <v>148</v>
      </c>
      <c r="S18" s="22">
        <f>SUM(J18:R18)</f>
        <v>2576</v>
      </c>
      <c r="T18" s="18">
        <f>(S18/$S$158)*100</f>
        <v>4.7665747645393486</v>
      </c>
      <c r="U18" s="18">
        <f>U17+T18</f>
        <v>36.478359824584125</v>
      </c>
      <c r="V18" s="37">
        <f t="shared" si="0"/>
        <v>286.22222222222223</v>
      </c>
    </row>
    <row r="19" spans="2:22" ht="13.5" customHeight="1" x14ac:dyDescent="0.2">
      <c r="B19" s="23">
        <v>6</v>
      </c>
      <c r="C19" s="20" t="s">
        <v>51</v>
      </c>
      <c r="D19" s="76">
        <v>170</v>
      </c>
      <c r="E19" s="76">
        <v>185</v>
      </c>
      <c r="F19" s="76">
        <v>218</v>
      </c>
      <c r="G19" s="76">
        <v>142</v>
      </c>
      <c r="H19" s="77">
        <v>203</v>
      </c>
      <c r="I19" s="77">
        <v>262</v>
      </c>
      <c r="J19" s="17">
        <v>237</v>
      </c>
      <c r="K19" s="17">
        <v>250</v>
      </c>
      <c r="L19" s="17">
        <v>279</v>
      </c>
      <c r="M19" s="17">
        <v>250</v>
      </c>
      <c r="N19" s="17">
        <v>213</v>
      </c>
      <c r="O19" s="17">
        <v>242</v>
      </c>
      <c r="P19" s="17">
        <v>218</v>
      </c>
      <c r="Q19" s="17">
        <v>183</v>
      </c>
      <c r="R19" s="17">
        <v>309</v>
      </c>
      <c r="S19" s="22">
        <f>SUM(J19:R19)</f>
        <v>2181</v>
      </c>
      <c r="T19" s="18">
        <f>(S19/$S$158)*100</f>
        <v>4.03567529559795</v>
      </c>
      <c r="U19" s="18">
        <f>U18+T19</f>
        <v>40.514035120182072</v>
      </c>
      <c r="V19" s="37">
        <f t="shared" si="0"/>
        <v>242.33333333333334</v>
      </c>
    </row>
    <row r="20" spans="2:22" ht="13.5" customHeight="1" x14ac:dyDescent="0.2">
      <c r="B20" s="23">
        <v>7</v>
      </c>
      <c r="C20" s="48" t="s">
        <v>0</v>
      </c>
      <c r="D20" s="79">
        <v>562</v>
      </c>
      <c r="E20" s="79">
        <v>536</v>
      </c>
      <c r="F20" s="79">
        <v>523</v>
      </c>
      <c r="G20" s="79">
        <v>570</v>
      </c>
      <c r="H20" s="80">
        <v>598</v>
      </c>
      <c r="I20" s="80">
        <v>475</v>
      </c>
      <c r="J20" s="23">
        <v>487</v>
      </c>
      <c r="K20" s="23">
        <v>510</v>
      </c>
      <c r="L20" s="23">
        <v>509</v>
      </c>
      <c r="M20" s="23">
        <v>217</v>
      </c>
      <c r="N20" s="23">
        <v>8</v>
      </c>
      <c r="O20" s="23">
        <v>122</v>
      </c>
      <c r="P20" s="23">
        <v>99</v>
      </c>
      <c r="Q20" s="23">
        <v>68</v>
      </c>
      <c r="R20" s="23">
        <v>0</v>
      </c>
      <c r="S20" s="22">
        <f>SUM(J20:R20)</f>
        <v>2020</v>
      </c>
      <c r="T20" s="18">
        <f>(S20/$S$158)*100</f>
        <v>3.7377643728142402</v>
      </c>
      <c r="U20" s="18">
        <f>U19+T20</f>
        <v>44.251799492996312</v>
      </c>
      <c r="V20" s="37">
        <f t="shared" si="0"/>
        <v>224.44444444444446</v>
      </c>
    </row>
    <row r="21" spans="2:22" ht="13.5" customHeight="1" x14ac:dyDescent="0.2">
      <c r="B21" s="23">
        <v>8</v>
      </c>
      <c r="C21" s="48" t="s">
        <v>4</v>
      </c>
      <c r="D21" s="79">
        <v>113</v>
      </c>
      <c r="E21" s="79">
        <v>145</v>
      </c>
      <c r="F21" s="79">
        <v>159</v>
      </c>
      <c r="G21" s="79">
        <v>183</v>
      </c>
      <c r="H21" s="80">
        <v>195</v>
      </c>
      <c r="I21" s="80">
        <v>205</v>
      </c>
      <c r="J21" s="23">
        <v>170</v>
      </c>
      <c r="K21" s="23">
        <v>122</v>
      </c>
      <c r="L21" s="23">
        <v>183</v>
      </c>
      <c r="M21" s="23">
        <v>221</v>
      </c>
      <c r="N21" s="23">
        <v>202</v>
      </c>
      <c r="O21" s="23">
        <v>280</v>
      </c>
      <c r="P21" s="23">
        <v>179</v>
      </c>
      <c r="Q21" s="23">
        <v>187</v>
      </c>
      <c r="R21" s="23">
        <v>137</v>
      </c>
      <c r="S21" s="22">
        <f>SUM(J21:R21)</f>
        <v>1681</v>
      </c>
      <c r="T21" s="18">
        <f>(S21/$S$158)*100</f>
        <v>3.1104860944063062</v>
      </c>
      <c r="U21" s="18">
        <f>U20+T21</f>
        <v>47.362285587402617</v>
      </c>
      <c r="V21" s="37">
        <f t="shared" si="0"/>
        <v>186.77777777777777</v>
      </c>
    </row>
    <row r="22" spans="2:22" ht="13.5" customHeight="1" x14ac:dyDescent="0.2">
      <c r="B22" s="23">
        <v>9</v>
      </c>
      <c r="C22" s="48" t="s">
        <v>6</v>
      </c>
      <c r="D22" s="79">
        <v>255</v>
      </c>
      <c r="E22" s="79">
        <v>174</v>
      </c>
      <c r="F22" s="79">
        <v>255</v>
      </c>
      <c r="G22" s="79">
        <v>155</v>
      </c>
      <c r="H22" s="80">
        <v>178</v>
      </c>
      <c r="I22" s="80">
        <v>215</v>
      </c>
      <c r="J22" s="23">
        <v>191</v>
      </c>
      <c r="K22" s="23">
        <v>171</v>
      </c>
      <c r="L22" s="23">
        <v>229</v>
      </c>
      <c r="M22" s="23">
        <v>186</v>
      </c>
      <c r="N22" s="23">
        <v>212</v>
      </c>
      <c r="O22" s="23">
        <v>201</v>
      </c>
      <c r="P22" s="23">
        <v>125</v>
      </c>
      <c r="Q22" s="23">
        <v>154</v>
      </c>
      <c r="R22" s="23">
        <v>161</v>
      </c>
      <c r="S22" s="22">
        <f>SUM(J22:R22)</f>
        <v>1630</v>
      </c>
      <c r="T22" s="18">
        <f>(S22/$S$158)*100</f>
        <v>3.0161167958847583</v>
      </c>
      <c r="U22" s="18">
        <f>U21+T22</f>
        <v>50.378402383287373</v>
      </c>
      <c r="V22" s="37">
        <f t="shared" si="0"/>
        <v>181.11111111111111</v>
      </c>
    </row>
    <row r="23" spans="2:22" ht="13.5" customHeight="1" x14ac:dyDescent="0.2">
      <c r="B23" s="23">
        <v>10</v>
      </c>
      <c r="C23" s="20" t="s">
        <v>52</v>
      </c>
      <c r="D23" s="76">
        <v>94</v>
      </c>
      <c r="E23" s="76">
        <v>80</v>
      </c>
      <c r="F23" s="76">
        <v>112</v>
      </c>
      <c r="G23" s="76">
        <v>86</v>
      </c>
      <c r="H23" s="77">
        <v>89</v>
      </c>
      <c r="I23" s="77">
        <v>61</v>
      </c>
      <c r="J23" s="17">
        <v>58</v>
      </c>
      <c r="K23" s="17">
        <v>121</v>
      </c>
      <c r="L23" s="17">
        <v>141</v>
      </c>
      <c r="M23" s="17">
        <v>179</v>
      </c>
      <c r="N23" s="17">
        <v>205</v>
      </c>
      <c r="O23" s="17">
        <v>164</v>
      </c>
      <c r="P23" s="17">
        <v>231</v>
      </c>
      <c r="Q23" s="17">
        <v>217</v>
      </c>
      <c r="R23" s="17">
        <v>207</v>
      </c>
      <c r="S23" s="22">
        <f>SUM(J23:R23)</f>
        <v>1523</v>
      </c>
      <c r="T23" s="18">
        <f>(S23/$S$158)*100</f>
        <v>2.8181263068297469</v>
      </c>
      <c r="U23" s="18">
        <f>U22+T23</f>
        <v>53.19652869011712</v>
      </c>
      <c r="V23" s="37">
        <f t="shared" si="0"/>
        <v>169.22222222222223</v>
      </c>
    </row>
    <row r="24" spans="2:22" ht="13.5" customHeight="1" x14ac:dyDescent="0.2">
      <c r="B24" s="23">
        <v>11</v>
      </c>
      <c r="C24" s="20" t="s">
        <v>53</v>
      </c>
      <c r="D24" s="76">
        <v>136</v>
      </c>
      <c r="E24" s="76">
        <v>123</v>
      </c>
      <c r="F24" s="76">
        <v>150</v>
      </c>
      <c r="G24" s="76">
        <v>181</v>
      </c>
      <c r="H24" s="78">
        <v>138</v>
      </c>
      <c r="I24" s="77">
        <v>155</v>
      </c>
      <c r="J24" s="17">
        <v>149</v>
      </c>
      <c r="K24" s="17">
        <v>114</v>
      </c>
      <c r="L24" s="17">
        <v>133</v>
      </c>
      <c r="M24" s="35">
        <v>193</v>
      </c>
      <c r="N24" s="17">
        <v>156</v>
      </c>
      <c r="O24" s="17">
        <v>214</v>
      </c>
      <c r="P24" s="17">
        <v>195</v>
      </c>
      <c r="Q24" s="17">
        <v>185</v>
      </c>
      <c r="R24" s="17">
        <v>136</v>
      </c>
      <c r="S24" s="22">
        <f>SUM(J24:R24)</f>
        <v>1475</v>
      </c>
      <c r="T24" s="18">
        <f>(S24/$S$158)*100</f>
        <v>2.729308143515349</v>
      </c>
      <c r="U24" s="18">
        <f>U23+T24</f>
        <v>55.925836833632466</v>
      </c>
      <c r="V24" s="37">
        <f t="shared" si="0"/>
        <v>163.88888888888889</v>
      </c>
    </row>
    <row r="25" spans="2:22" ht="13.5" customHeight="1" x14ac:dyDescent="0.2">
      <c r="B25" s="23">
        <v>12</v>
      </c>
      <c r="C25" s="48" t="s">
        <v>5</v>
      </c>
      <c r="D25" s="79">
        <v>200</v>
      </c>
      <c r="E25" s="79">
        <v>192</v>
      </c>
      <c r="F25" s="79">
        <v>178</v>
      </c>
      <c r="G25" s="79">
        <v>151</v>
      </c>
      <c r="H25" s="80">
        <v>191</v>
      </c>
      <c r="I25" s="80">
        <v>112</v>
      </c>
      <c r="J25" s="23">
        <v>173</v>
      </c>
      <c r="K25" s="23">
        <v>198</v>
      </c>
      <c r="L25" s="23">
        <v>185</v>
      </c>
      <c r="M25" s="23">
        <v>109</v>
      </c>
      <c r="N25" s="23">
        <v>108</v>
      </c>
      <c r="O25" s="23">
        <v>57</v>
      </c>
      <c r="P25" s="23">
        <v>113</v>
      </c>
      <c r="Q25" s="23">
        <v>106</v>
      </c>
      <c r="R25" s="23">
        <v>98</v>
      </c>
      <c r="S25" s="22">
        <f>SUM(J25:R25)</f>
        <v>1147</v>
      </c>
      <c r="T25" s="18">
        <f>(S25/$S$158)*100</f>
        <v>2.1223840275336308</v>
      </c>
      <c r="U25" s="18">
        <f>U24+T25</f>
        <v>58.048220861166101</v>
      </c>
      <c r="V25" s="37">
        <f t="shared" si="0"/>
        <v>127.44444444444444</v>
      </c>
    </row>
    <row r="26" spans="2:22" ht="13.5" customHeight="1" x14ac:dyDescent="0.2">
      <c r="B26" s="23">
        <v>13</v>
      </c>
      <c r="C26" s="20" t="s">
        <v>57</v>
      </c>
      <c r="D26" s="76">
        <v>112</v>
      </c>
      <c r="E26" s="76">
        <v>81</v>
      </c>
      <c r="F26" s="76">
        <v>65</v>
      </c>
      <c r="G26" s="76">
        <v>87</v>
      </c>
      <c r="H26" s="77">
        <v>93</v>
      </c>
      <c r="I26" s="77">
        <v>119</v>
      </c>
      <c r="J26" s="17">
        <v>104</v>
      </c>
      <c r="K26" s="17">
        <v>99</v>
      </c>
      <c r="L26" s="17">
        <v>91</v>
      </c>
      <c r="M26" s="17">
        <v>78</v>
      </c>
      <c r="N26" s="17">
        <v>175</v>
      </c>
      <c r="O26" s="17">
        <v>111</v>
      </c>
      <c r="P26" s="17">
        <v>103</v>
      </c>
      <c r="Q26" s="17">
        <v>193</v>
      </c>
      <c r="R26" s="17">
        <v>166</v>
      </c>
      <c r="S26" s="22">
        <f>SUM(J26:R26)</f>
        <v>1120</v>
      </c>
      <c r="T26" s="18">
        <f>(S26/$S$158)*100</f>
        <v>2.0724238106692821</v>
      </c>
      <c r="U26" s="18">
        <f>U25+T26</f>
        <v>60.120644671835386</v>
      </c>
      <c r="V26" s="37">
        <f t="shared" si="0"/>
        <v>124.44444444444444</v>
      </c>
    </row>
    <row r="27" spans="2:22" ht="13.5" customHeight="1" x14ac:dyDescent="0.2">
      <c r="B27" s="23">
        <v>14</v>
      </c>
      <c r="C27" s="48" t="s">
        <v>10</v>
      </c>
      <c r="D27" s="79">
        <v>86</v>
      </c>
      <c r="E27" s="79">
        <v>70</v>
      </c>
      <c r="F27" s="79">
        <v>70</v>
      </c>
      <c r="G27" s="79">
        <v>36</v>
      </c>
      <c r="H27" s="80">
        <v>61</v>
      </c>
      <c r="I27" s="80">
        <v>34</v>
      </c>
      <c r="J27" s="23">
        <v>29</v>
      </c>
      <c r="K27" s="23">
        <v>72</v>
      </c>
      <c r="L27" s="23">
        <v>95</v>
      </c>
      <c r="M27" s="23">
        <v>137</v>
      </c>
      <c r="N27" s="23">
        <v>99</v>
      </c>
      <c r="O27" s="23">
        <v>135</v>
      </c>
      <c r="P27" s="23">
        <v>134</v>
      </c>
      <c r="Q27" s="23">
        <v>168</v>
      </c>
      <c r="R27" s="23">
        <v>139</v>
      </c>
      <c r="S27" s="22">
        <f>SUM(J27:R27)</f>
        <v>1008</v>
      </c>
      <c r="T27" s="18">
        <f>(S27/$S$158)*100</f>
        <v>1.8651814296023539</v>
      </c>
      <c r="U27" s="18">
        <f>U26+T27</f>
        <v>61.985826101437738</v>
      </c>
      <c r="V27" s="37">
        <f t="shared" si="0"/>
        <v>112</v>
      </c>
    </row>
    <row r="28" spans="2:22" ht="13.5" customHeight="1" x14ac:dyDescent="0.2">
      <c r="B28" s="23">
        <v>15</v>
      </c>
      <c r="C28" s="20" t="s">
        <v>54</v>
      </c>
      <c r="D28" s="76">
        <v>125</v>
      </c>
      <c r="E28" s="76">
        <v>192</v>
      </c>
      <c r="F28" s="76">
        <v>170</v>
      </c>
      <c r="G28" s="76">
        <v>183</v>
      </c>
      <c r="H28" s="77">
        <v>204</v>
      </c>
      <c r="I28" s="77">
        <v>190</v>
      </c>
      <c r="J28" s="17">
        <v>179</v>
      </c>
      <c r="K28" s="17">
        <v>126</v>
      </c>
      <c r="L28" s="17">
        <v>120</v>
      </c>
      <c r="M28" s="17">
        <v>82</v>
      </c>
      <c r="N28" s="17">
        <v>88</v>
      </c>
      <c r="O28" s="17">
        <v>127</v>
      </c>
      <c r="P28" s="17">
        <v>107</v>
      </c>
      <c r="Q28" s="17">
        <v>102</v>
      </c>
      <c r="R28" s="17">
        <v>57</v>
      </c>
      <c r="S28" s="22">
        <f>SUM(J28:R28)</f>
        <v>988</v>
      </c>
      <c r="T28" s="18">
        <f>(S28/$S$158)*100</f>
        <v>1.8281738615546879</v>
      </c>
      <c r="U28" s="18">
        <f>U27+T28</f>
        <v>63.813999962992426</v>
      </c>
      <c r="V28" s="37">
        <f t="shared" si="0"/>
        <v>109.77777777777777</v>
      </c>
    </row>
    <row r="29" spans="2:22" ht="13.5" customHeight="1" x14ac:dyDescent="0.2">
      <c r="B29" s="23">
        <v>16</v>
      </c>
      <c r="C29" s="48" t="s">
        <v>9</v>
      </c>
      <c r="D29" s="79">
        <v>121</v>
      </c>
      <c r="E29" s="79">
        <v>87</v>
      </c>
      <c r="F29" s="79">
        <v>87</v>
      </c>
      <c r="G29" s="79">
        <v>82</v>
      </c>
      <c r="H29" s="79">
        <v>76</v>
      </c>
      <c r="I29" s="79">
        <v>95</v>
      </c>
      <c r="J29" s="48">
        <v>94</v>
      </c>
      <c r="K29" s="48">
        <v>87</v>
      </c>
      <c r="L29" s="48">
        <v>89</v>
      </c>
      <c r="M29" s="48">
        <v>54</v>
      </c>
      <c r="N29" s="48">
        <v>42</v>
      </c>
      <c r="O29" s="48">
        <v>37</v>
      </c>
      <c r="P29" s="23">
        <v>107</v>
      </c>
      <c r="Q29" s="23">
        <v>179</v>
      </c>
      <c r="R29" s="23">
        <v>136</v>
      </c>
      <c r="S29" s="22">
        <f>SUM(J29:R29)</f>
        <v>825</v>
      </c>
      <c r="T29" s="18">
        <f>(S29/$S$158)*100</f>
        <v>1.5265621819662121</v>
      </c>
      <c r="U29" s="18">
        <f>U28+T29</f>
        <v>65.340562144958639</v>
      </c>
      <c r="V29" s="37">
        <f t="shared" si="0"/>
        <v>91.666666666666671</v>
      </c>
    </row>
    <row r="30" spans="2:22" ht="13.5" customHeight="1" x14ac:dyDescent="0.2">
      <c r="B30" s="23">
        <v>17</v>
      </c>
      <c r="C30" s="48" t="s">
        <v>8</v>
      </c>
      <c r="D30" s="79">
        <v>80</v>
      </c>
      <c r="E30" s="79">
        <v>101</v>
      </c>
      <c r="F30" s="79">
        <v>81</v>
      </c>
      <c r="G30" s="79">
        <v>87</v>
      </c>
      <c r="H30" s="80">
        <v>101</v>
      </c>
      <c r="I30" s="80">
        <v>66</v>
      </c>
      <c r="J30" s="23">
        <v>101</v>
      </c>
      <c r="K30" s="23">
        <v>108</v>
      </c>
      <c r="L30" s="23">
        <v>134</v>
      </c>
      <c r="M30" s="23">
        <v>86</v>
      </c>
      <c r="N30" s="23">
        <v>89</v>
      </c>
      <c r="O30" s="23">
        <v>127</v>
      </c>
      <c r="P30" s="23">
        <v>57</v>
      </c>
      <c r="Q30" s="23">
        <v>40</v>
      </c>
      <c r="R30" s="23">
        <v>41</v>
      </c>
      <c r="S30" s="22">
        <f>SUM(J30:R30)</f>
        <v>783</v>
      </c>
      <c r="T30" s="18">
        <f>(S30/$S$158)*100</f>
        <v>1.448846289066114</v>
      </c>
      <c r="U30" s="18">
        <f>U29+T30</f>
        <v>66.78940843402475</v>
      </c>
      <c r="V30" s="37">
        <f t="shared" si="0"/>
        <v>87</v>
      </c>
    </row>
    <row r="31" spans="2:22" ht="13.5" customHeight="1" x14ac:dyDescent="0.2">
      <c r="B31" s="23">
        <v>18</v>
      </c>
      <c r="C31" s="20" t="s">
        <v>58</v>
      </c>
      <c r="D31" s="76">
        <v>144</v>
      </c>
      <c r="E31" s="76">
        <v>84</v>
      </c>
      <c r="F31" s="76">
        <v>57</v>
      </c>
      <c r="G31" s="76">
        <v>42</v>
      </c>
      <c r="H31" s="77">
        <v>72</v>
      </c>
      <c r="I31" s="77">
        <v>76</v>
      </c>
      <c r="J31" s="17">
        <v>102</v>
      </c>
      <c r="K31" s="17">
        <v>77</v>
      </c>
      <c r="L31" s="17">
        <v>82</v>
      </c>
      <c r="M31" s="17">
        <v>87</v>
      </c>
      <c r="N31" s="17">
        <v>99</v>
      </c>
      <c r="O31" s="17">
        <v>117</v>
      </c>
      <c r="P31" s="17">
        <v>85</v>
      </c>
      <c r="Q31" s="17">
        <v>55</v>
      </c>
      <c r="R31" s="17">
        <v>68</v>
      </c>
      <c r="S31" s="22">
        <f>SUM(J31:R31)</f>
        <v>772</v>
      </c>
      <c r="T31" s="18">
        <f>(S31/$S$158)*100</f>
        <v>1.4284921266398978</v>
      </c>
      <c r="U31" s="18">
        <f>U30+T31</f>
        <v>68.217900560664646</v>
      </c>
      <c r="V31" s="37">
        <f t="shared" si="0"/>
        <v>85.777777777777771</v>
      </c>
    </row>
    <row r="32" spans="2:22" ht="13.5" customHeight="1" x14ac:dyDescent="0.2">
      <c r="B32" s="23">
        <v>19</v>
      </c>
      <c r="C32" s="20" t="s">
        <v>56</v>
      </c>
      <c r="D32" s="76">
        <v>141</v>
      </c>
      <c r="E32" s="76">
        <v>118</v>
      </c>
      <c r="F32" s="76">
        <v>122</v>
      </c>
      <c r="G32" s="78">
        <v>132</v>
      </c>
      <c r="H32" s="77">
        <v>57</v>
      </c>
      <c r="I32" s="77">
        <v>120</v>
      </c>
      <c r="J32" s="17">
        <v>95</v>
      </c>
      <c r="K32" s="17">
        <v>71</v>
      </c>
      <c r="L32" s="17">
        <v>99</v>
      </c>
      <c r="M32" s="17">
        <v>57</v>
      </c>
      <c r="N32" s="17">
        <v>49</v>
      </c>
      <c r="O32" s="17">
        <v>55</v>
      </c>
      <c r="P32" s="17">
        <v>89</v>
      </c>
      <c r="Q32" s="35">
        <v>106</v>
      </c>
      <c r="R32" s="17">
        <v>105</v>
      </c>
      <c r="S32" s="22">
        <f>SUM(J32:R32)</f>
        <v>726</v>
      </c>
      <c r="T32" s="18">
        <f>(S32/$S$158)*100</f>
        <v>1.3433747201302666</v>
      </c>
      <c r="U32" s="18">
        <f>U31+T32</f>
        <v>69.561275280794916</v>
      </c>
      <c r="V32" s="37">
        <f t="shared" si="0"/>
        <v>80.666666666666671</v>
      </c>
    </row>
    <row r="33" spans="2:22" ht="13.5" customHeight="1" x14ac:dyDescent="0.2">
      <c r="B33" s="23">
        <v>20</v>
      </c>
      <c r="C33" s="20" t="s">
        <v>55</v>
      </c>
      <c r="D33" s="76">
        <v>63</v>
      </c>
      <c r="E33" s="76">
        <v>74</v>
      </c>
      <c r="F33" s="76">
        <v>75</v>
      </c>
      <c r="G33" s="76">
        <v>92</v>
      </c>
      <c r="H33" s="77">
        <v>79</v>
      </c>
      <c r="I33" s="77">
        <v>73</v>
      </c>
      <c r="J33" s="17">
        <v>74</v>
      </c>
      <c r="K33" s="17">
        <v>83</v>
      </c>
      <c r="L33" s="17">
        <v>107</v>
      </c>
      <c r="M33" s="17">
        <v>59</v>
      </c>
      <c r="N33" s="35">
        <v>80</v>
      </c>
      <c r="O33" s="17">
        <v>61</v>
      </c>
      <c r="P33" s="17">
        <v>80</v>
      </c>
      <c r="Q33" s="17">
        <v>62</v>
      </c>
      <c r="R33" s="17">
        <v>97</v>
      </c>
      <c r="S33" s="22">
        <f>SUM(J33:R33)</f>
        <v>703</v>
      </c>
      <c r="T33" s="18">
        <f>(S33/$S$158)*100</f>
        <v>1.300816016875451</v>
      </c>
      <c r="U33" s="18">
        <f>U32+T33</f>
        <v>70.862091297670361</v>
      </c>
      <c r="V33" s="37">
        <f t="shared" si="0"/>
        <v>78.111111111111114</v>
      </c>
    </row>
    <row r="34" spans="2:22" ht="13.5" customHeight="1" x14ac:dyDescent="0.2">
      <c r="B34" s="23">
        <v>21</v>
      </c>
      <c r="C34" s="20" t="s">
        <v>134</v>
      </c>
      <c r="D34" s="76">
        <v>36</v>
      </c>
      <c r="E34" s="76">
        <v>20</v>
      </c>
      <c r="F34" s="76">
        <v>51</v>
      </c>
      <c r="G34" s="76">
        <v>22</v>
      </c>
      <c r="H34" s="77">
        <v>57</v>
      </c>
      <c r="I34" s="77">
        <v>114</v>
      </c>
      <c r="J34" s="17">
        <v>96</v>
      </c>
      <c r="K34" s="17">
        <v>120</v>
      </c>
      <c r="L34" s="17">
        <v>84</v>
      </c>
      <c r="M34" s="17">
        <v>85</v>
      </c>
      <c r="N34" s="17">
        <v>88</v>
      </c>
      <c r="O34" s="17">
        <v>81</v>
      </c>
      <c r="P34" s="17">
        <v>60</v>
      </c>
      <c r="Q34" s="17">
        <v>54</v>
      </c>
      <c r="R34" s="17">
        <v>24</v>
      </c>
      <c r="S34" s="22">
        <f>SUM(J34:R34)</f>
        <v>692</v>
      </c>
      <c r="T34" s="18">
        <f>(S34/$S$158)*100</f>
        <v>1.280461854449235</v>
      </c>
      <c r="U34" s="18">
        <f>U33+T34</f>
        <v>72.142553152119589</v>
      </c>
      <c r="V34" s="37">
        <f t="shared" si="0"/>
        <v>76.888888888888886</v>
      </c>
    </row>
    <row r="35" spans="2:22" ht="13.5" customHeight="1" x14ac:dyDescent="0.2">
      <c r="B35" s="23">
        <v>22</v>
      </c>
      <c r="C35" s="48" t="s">
        <v>3</v>
      </c>
      <c r="D35" s="79">
        <v>166</v>
      </c>
      <c r="E35" s="79">
        <v>133</v>
      </c>
      <c r="F35" s="79">
        <v>123</v>
      </c>
      <c r="G35" s="79">
        <v>134</v>
      </c>
      <c r="H35" s="80">
        <v>196</v>
      </c>
      <c r="I35" s="80">
        <v>69</v>
      </c>
      <c r="J35" s="23">
        <v>81</v>
      </c>
      <c r="K35" s="23">
        <v>86</v>
      </c>
      <c r="L35" s="23">
        <v>51</v>
      </c>
      <c r="M35" s="23">
        <v>79</v>
      </c>
      <c r="N35" s="23">
        <v>86</v>
      </c>
      <c r="O35" s="23">
        <v>50</v>
      </c>
      <c r="P35" s="23">
        <v>120</v>
      </c>
      <c r="Q35" s="23">
        <v>87</v>
      </c>
      <c r="R35" s="23">
        <v>0</v>
      </c>
      <c r="S35" s="22">
        <f>SUM(J35:R35)</f>
        <v>640</v>
      </c>
      <c r="T35" s="18">
        <f>(S35/$S$158)*100</f>
        <v>1.184242177525304</v>
      </c>
      <c r="U35" s="18">
        <f>U34+T35</f>
        <v>73.326795329644895</v>
      </c>
      <c r="V35" s="37">
        <f t="shared" si="0"/>
        <v>71.111111111111114</v>
      </c>
    </row>
    <row r="36" spans="2:22" ht="13.5" customHeight="1" x14ac:dyDescent="0.2">
      <c r="B36" s="23">
        <v>23</v>
      </c>
      <c r="C36" s="48" t="s">
        <v>7</v>
      </c>
      <c r="D36" s="79">
        <v>180</v>
      </c>
      <c r="E36" s="79">
        <v>124</v>
      </c>
      <c r="F36" s="79">
        <v>138</v>
      </c>
      <c r="G36" s="79">
        <v>111</v>
      </c>
      <c r="H36" s="80">
        <v>128</v>
      </c>
      <c r="I36" s="80">
        <v>103</v>
      </c>
      <c r="J36" s="23">
        <v>45</v>
      </c>
      <c r="K36" s="23">
        <v>44</v>
      </c>
      <c r="L36" s="23">
        <v>85</v>
      </c>
      <c r="M36" s="23">
        <v>23</v>
      </c>
      <c r="N36" s="23">
        <v>58</v>
      </c>
      <c r="O36" s="23">
        <v>73</v>
      </c>
      <c r="P36" s="23">
        <v>74</v>
      </c>
      <c r="Q36" s="23">
        <v>117</v>
      </c>
      <c r="R36" s="23">
        <v>121</v>
      </c>
      <c r="S36" s="22">
        <f>SUM(J36:R36)</f>
        <v>640</v>
      </c>
      <c r="T36" s="18">
        <f>(S36/$S$158)*100</f>
        <v>1.184242177525304</v>
      </c>
      <c r="U36" s="18">
        <f>U35+T36</f>
        <v>74.511037507170201</v>
      </c>
      <c r="V36" s="37">
        <f t="shared" si="0"/>
        <v>71.111111111111114</v>
      </c>
    </row>
    <row r="37" spans="2:22" ht="13.5" customHeight="1" x14ac:dyDescent="0.2">
      <c r="B37" s="23">
        <v>24</v>
      </c>
      <c r="C37" s="48" t="s">
        <v>11</v>
      </c>
      <c r="D37" s="79">
        <v>38</v>
      </c>
      <c r="E37" s="79">
        <v>30</v>
      </c>
      <c r="F37" s="79">
        <v>46</v>
      </c>
      <c r="G37" s="79">
        <v>55</v>
      </c>
      <c r="H37" s="80">
        <v>61</v>
      </c>
      <c r="I37" s="80">
        <v>32</v>
      </c>
      <c r="J37" s="23">
        <v>48</v>
      </c>
      <c r="K37" s="23">
        <v>78</v>
      </c>
      <c r="L37" s="23">
        <v>39</v>
      </c>
      <c r="M37" s="23">
        <v>57</v>
      </c>
      <c r="N37" s="23">
        <v>47</v>
      </c>
      <c r="O37" s="23">
        <v>47</v>
      </c>
      <c r="P37" s="23">
        <v>84</v>
      </c>
      <c r="Q37" s="23">
        <v>85</v>
      </c>
      <c r="R37" s="23">
        <v>91</v>
      </c>
      <c r="S37" s="22">
        <f>SUM(J37:R37)</f>
        <v>576</v>
      </c>
      <c r="T37" s="18">
        <f>(S37/$S$158)*100</f>
        <v>1.0658179597727735</v>
      </c>
      <c r="U37" s="18">
        <f>U36+T37</f>
        <v>75.576855466942973</v>
      </c>
      <c r="V37" s="37">
        <f t="shared" si="0"/>
        <v>64</v>
      </c>
    </row>
    <row r="38" spans="2:22" ht="13.5" customHeight="1" x14ac:dyDescent="0.2">
      <c r="B38" s="23">
        <v>25</v>
      </c>
      <c r="C38" s="48" t="s">
        <v>12</v>
      </c>
      <c r="D38" s="79">
        <v>95</v>
      </c>
      <c r="E38" s="79">
        <v>69</v>
      </c>
      <c r="F38" s="79">
        <v>103</v>
      </c>
      <c r="G38" s="79">
        <v>98</v>
      </c>
      <c r="H38" s="79">
        <v>57</v>
      </c>
      <c r="I38" s="79">
        <v>40</v>
      </c>
      <c r="J38" s="48">
        <v>40</v>
      </c>
      <c r="K38" s="48">
        <v>25</v>
      </c>
      <c r="L38" s="48">
        <v>61</v>
      </c>
      <c r="M38" s="48">
        <v>63</v>
      </c>
      <c r="N38" s="48">
        <v>46</v>
      </c>
      <c r="O38" s="48">
        <v>63</v>
      </c>
      <c r="P38" s="23">
        <v>83</v>
      </c>
      <c r="Q38" s="23">
        <v>92</v>
      </c>
      <c r="R38" s="23">
        <v>87</v>
      </c>
      <c r="S38" s="22">
        <f>SUM(J38:R38)</f>
        <v>560</v>
      </c>
      <c r="T38" s="18">
        <f>(S38/$S$158)*100</f>
        <v>1.036211905334641</v>
      </c>
      <c r="U38" s="18">
        <f>U37+T38</f>
        <v>76.613067372277612</v>
      </c>
      <c r="V38" s="37">
        <f t="shared" si="0"/>
        <v>62.222222222222221</v>
      </c>
    </row>
    <row r="39" spans="2:22" ht="13.5" customHeight="1" x14ac:dyDescent="0.2">
      <c r="B39" s="23">
        <v>26</v>
      </c>
      <c r="C39" s="20" t="s">
        <v>60</v>
      </c>
      <c r="D39" s="76">
        <v>90</v>
      </c>
      <c r="E39" s="76">
        <v>94</v>
      </c>
      <c r="F39" s="76">
        <v>93</v>
      </c>
      <c r="G39" s="76">
        <v>80</v>
      </c>
      <c r="H39" s="77">
        <v>77</v>
      </c>
      <c r="I39" s="77">
        <v>91</v>
      </c>
      <c r="J39" s="17">
        <v>60</v>
      </c>
      <c r="K39" s="17">
        <v>74</v>
      </c>
      <c r="L39" s="17">
        <v>54</v>
      </c>
      <c r="M39" s="17">
        <v>68</v>
      </c>
      <c r="N39" s="17">
        <v>70</v>
      </c>
      <c r="O39" s="17">
        <v>69</v>
      </c>
      <c r="P39" s="17">
        <v>44</v>
      </c>
      <c r="Q39" s="17">
        <v>59</v>
      </c>
      <c r="R39" s="17">
        <v>40</v>
      </c>
      <c r="S39" s="22">
        <f>SUM(J39:R39)</f>
        <v>538</v>
      </c>
      <c r="T39" s="18">
        <f>(S39/$S$158)*100</f>
        <v>0.99550358048220866</v>
      </c>
      <c r="U39" s="18">
        <f>U38+T39</f>
        <v>77.60857095275982</v>
      </c>
      <c r="V39" s="37">
        <f t="shared" si="0"/>
        <v>59.777777777777779</v>
      </c>
    </row>
    <row r="40" spans="2:22" ht="13.5" customHeight="1" x14ac:dyDescent="0.2">
      <c r="B40" s="23">
        <v>27</v>
      </c>
      <c r="C40" s="20" t="s">
        <v>67</v>
      </c>
      <c r="D40" s="76">
        <v>0</v>
      </c>
      <c r="E40" s="76">
        <v>0</v>
      </c>
      <c r="F40" s="76">
        <v>64</v>
      </c>
      <c r="G40" s="76">
        <v>54</v>
      </c>
      <c r="H40" s="77">
        <v>65</v>
      </c>
      <c r="I40" s="77">
        <v>61</v>
      </c>
      <c r="J40" s="17">
        <v>43</v>
      </c>
      <c r="K40" s="17">
        <v>44</v>
      </c>
      <c r="L40" s="17">
        <v>25</v>
      </c>
      <c r="M40" s="17">
        <v>49</v>
      </c>
      <c r="N40" s="17">
        <v>95</v>
      </c>
      <c r="O40" s="17">
        <v>96</v>
      </c>
      <c r="P40" s="17">
        <v>67</v>
      </c>
      <c r="Q40" s="17">
        <v>45</v>
      </c>
      <c r="R40" s="17">
        <v>21</v>
      </c>
      <c r="S40" s="22">
        <f>SUM(J40:R40)</f>
        <v>485</v>
      </c>
      <c r="T40" s="18">
        <f>(S40/$S$158)*100</f>
        <v>0.89743352515589436</v>
      </c>
      <c r="U40" s="18">
        <f>U39+T40</f>
        <v>78.50600447791571</v>
      </c>
      <c r="V40" s="37">
        <f t="shared" si="0"/>
        <v>53.888888888888886</v>
      </c>
    </row>
    <row r="41" spans="2:22" ht="13.5" customHeight="1" x14ac:dyDescent="0.2">
      <c r="B41" s="23">
        <v>28</v>
      </c>
      <c r="C41" s="20" t="s">
        <v>59</v>
      </c>
      <c r="D41" s="76">
        <v>61</v>
      </c>
      <c r="E41" s="76">
        <v>41</v>
      </c>
      <c r="F41" s="76">
        <v>33</v>
      </c>
      <c r="G41" s="76">
        <v>48</v>
      </c>
      <c r="H41" s="77">
        <v>53</v>
      </c>
      <c r="I41" s="77">
        <v>24</v>
      </c>
      <c r="J41" s="17">
        <v>41</v>
      </c>
      <c r="K41" s="17">
        <v>64</v>
      </c>
      <c r="L41" s="17">
        <v>58</v>
      </c>
      <c r="M41" s="17">
        <v>43</v>
      </c>
      <c r="N41" s="17">
        <v>40</v>
      </c>
      <c r="O41" s="17">
        <v>33</v>
      </c>
      <c r="P41" s="17">
        <v>51</v>
      </c>
      <c r="Q41" s="17">
        <v>68</v>
      </c>
      <c r="R41" s="17">
        <v>80</v>
      </c>
      <c r="S41" s="22">
        <f>SUM(J41:R41)</f>
        <v>478</v>
      </c>
      <c r="T41" s="18">
        <f>(S41/$S$158)*100</f>
        <v>0.88448087633921146</v>
      </c>
      <c r="U41" s="18">
        <f>U40+T41</f>
        <v>79.39048535425492</v>
      </c>
      <c r="V41" s="37">
        <f t="shared" si="0"/>
        <v>53.111111111111114</v>
      </c>
    </row>
    <row r="42" spans="2:22" ht="13.5" customHeight="1" x14ac:dyDescent="0.2">
      <c r="B42" s="23">
        <v>29</v>
      </c>
      <c r="C42" s="23" t="s">
        <v>24</v>
      </c>
      <c r="D42" s="79">
        <v>6</v>
      </c>
      <c r="E42" s="79">
        <v>16</v>
      </c>
      <c r="F42" s="79">
        <v>24</v>
      </c>
      <c r="G42" s="79">
        <v>21</v>
      </c>
      <c r="H42" s="80">
        <v>17</v>
      </c>
      <c r="I42" s="80">
        <v>20</v>
      </c>
      <c r="J42" s="23">
        <v>49</v>
      </c>
      <c r="K42" s="23">
        <v>42</v>
      </c>
      <c r="L42" s="23">
        <v>36</v>
      </c>
      <c r="M42" s="23">
        <v>8</v>
      </c>
      <c r="N42" s="48">
        <v>36</v>
      </c>
      <c r="O42" s="48">
        <v>50</v>
      </c>
      <c r="P42" s="23">
        <v>89</v>
      </c>
      <c r="Q42" s="23">
        <v>55</v>
      </c>
      <c r="R42" s="23">
        <v>97</v>
      </c>
      <c r="S42" s="22">
        <f>SUM(J42:R42)</f>
        <v>462</v>
      </c>
      <c r="T42" s="18">
        <f>(S42/$S$158)*100</f>
        <v>0.85487482190107866</v>
      </c>
      <c r="U42" s="18">
        <f>U41+T42</f>
        <v>80.245360176155998</v>
      </c>
      <c r="V42" s="37">
        <f t="shared" si="0"/>
        <v>51.333333333333336</v>
      </c>
    </row>
    <row r="43" spans="2:22" ht="13.5" customHeight="1" x14ac:dyDescent="0.2">
      <c r="B43" s="23">
        <v>30</v>
      </c>
      <c r="C43" s="20" t="s">
        <v>61</v>
      </c>
      <c r="D43" s="76">
        <v>1</v>
      </c>
      <c r="E43" s="76">
        <v>19</v>
      </c>
      <c r="F43" s="76">
        <v>46</v>
      </c>
      <c r="G43" s="76">
        <v>41</v>
      </c>
      <c r="H43" s="77">
        <v>28</v>
      </c>
      <c r="I43" s="77">
        <v>19</v>
      </c>
      <c r="J43" s="17">
        <v>26</v>
      </c>
      <c r="K43" s="17">
        <v>29</v>
      </c>
      <c r="L43" s="17">
        <v>45</v>
      </c>
      <c r="M43" s="17">
        <v>49</v>
      </c>
      <c r="N43" s="17">
        <v>41</v>
      </c>
      <c r="O43" s="17">
        <v>38</v>
      </c>
      <c r="P43" s="17">
        <v>69</v>
      </c>
      <c r="Q43" s="17">
        <v>89</v>
      </c>
      <c r="R43" s="17">
        <v>75</v>
      </c>
      <c r="S43" s="22">
        <f>SUM(J43:R43)</f>
        <v>461</v>
      </c>
      <c r="T43" s="18">
        <f>(S43/$S$158)*100</f>
        <v>0.85302444349869555</v>
      </c>
      <c r="U43" s="18">
        <f>U42+T43</f>
        <v>81.098384619654695</v>
      </c>
      <c r="V43" s="37">
        <f t="shared" si="0"/>
        <v>51.222222222222221</v>
      </c>
    </row>
    <row r="44" spans="2:22" ht="13.5" customHeight="1" x14ac:dyDescent="0.2">
      <c r="B44" s="23">
        <v>31</v>
      </c>
      <c r="C44" s="20" t="s">
        <v>63</v>
      </c>
      <c r="D44" s="76">
        <v>94</v>
      </c>
      <c r="E44" s="76">
        <v>101</v>
      </c>
      <c r="F44" s="76">
        <v>96</v>
      </c>
      <c r="G44" s="76">
        <v>68</v>
      </c>
      <c r="H44" s="77">
        <v>58</v>
      </c>
      <c r="I44" s="77">
        <v>79</v>
      </c>
      <c r="J44" s="17">
        <v>86</v>
      </c>
      <c r="K44" s="17">
        <v>57</v>
      </c>
      <c r="L44" s="17">
        <v>34</v>
      </c>
      <c r="M44" s="17">
        <v>85</v>
      </c>
      <c r="N44" s="17">
        <v>35</v>
      </c>
      <c r="O44" s="17">
        <v>37</v>
      </c>
      <c r="P44" s="17">
        <v>46</v>
      </c>
      <c r="Q44" s="17">
        <v>40</v>
      </c>
      <c r="R44" s="17">
        <v>24</v>
      </c>
      <c r="S44" s="22">
        <f>SUM(J44:R44)</f>
        <v>444</v>
      </c>
      <c r="T44" s="18">
        <f>(S44/$S$158)*100</f>
        <v>0.82156801065817964</v>
      </c>
      <c r="U44" s="18">
        <f>U43+T44</f>
        <v>81.919952630312878</v>
      </c>
      <c r="V44" s="37">
        <f t="shared" si="0"/>
        <v>49.333333333333336</v>
      </c>
    </row>
    <row r="45" spans="2:22" ht="13.5" customHeight="1" x14ac:dyDescent="0.2">
      <c r="B45" s="23">
        <v>32</v>
      </c>
      <c r="C45" s="48" t="s">
        <v>27</v>
      </c>
      <c r="D45" s="79">
        <v>13</v>
      </c>
      <c r="E45" s="79">
        <v>0</v>
      </c>
      <c r="F45" s="79">
        <v>8</v>
      </c>
      <c r="G45" s="79">
        <v>23</v>
      </c>
      <c r="H45" s="80">
        <v>11</v>
      </c>
      <c r="I45" s="80">
        <v>9</v>
      </c>
      <c r="J45" s="23">
        <v>12</v>
      </c>
      <c r="K45" s="23">
        <v>10</v>
      </c>
      <c r="L45" s="23">
        <v>12</v>
      </c>
      <c r="M45" s="23">
        <v>46</v>
      </c>
      <c r="N45" s="23">
        <v>39</v>
      </c>
      <c r="O45" s="23">
        <v>78</v>
      </c>
      <c r="P45" s="23">
        <v>75</v>
      </c>
      <c r="Q45" s="23">
        <v>76</v>
      </c>
      <c r="R45" s="23">
        <v>86</v>
      </c>
      <c r="S45" s="22">
        <f>SUM(J45:R45)</f>
        <v>434</v>
      </c>
      <c r="T45" s="18">
        <f>(S45/$S$158)*100</f>
        <v>0.80306422663434673</v>
      </c>
      <c r="U45" s="18">
        <f>U44+T45</f>
        <v>82.723016856947226</v>
      </c>
      <c r="V45" s="37">
        <f t="shared" si="0"/>
        <v>48.222222222222221</v>
      </c>
    </row>
    <row r="46" spans="2:22" ht="13.5" customHeight="1" x14ac:dyDescent="0.2">
      <c r="B46" s="23">
        <v>33</v>
      </c>
      <c r="C46" s="48" t="s">
        <v>14</v>
      </c>
      <c r="D46" s="79">
        <v>27</v>
      </c>
      <c r="E46" s="79">
        <v>31</v>
      </c>
      <c r="F46" s="79">
        <v>0</v>
      </c>
      <c r="G46" s="79">
        <v>49</v>
      </c>
      <c r="H46" s="80">
        <v>50</v>
      </c>
      <c r="I46" s="80">
        <v>20</v>
      </c>
      <c r="J46" s="23">
        <v>42</v>
      </c>
      <c r="K46" s="23">
        <v>81</v>
      </c>
      <c r="L46" s="23">
        <v>7</v>
      </c>
      <c r="M46" s="23">
        <v>46</v>
      </c>
      <c r="N46" s="23">
        <v>65</v>
      </c>
      <c r="O46" s="23">
        <v>77</v>
      </c>
      <c r="P46" s="23">
        <v>32</v>
      </c>
      <c r="Q46" s="23">
        <v>70</v>
      </c>
      <c r="R46" s="23">
        <v>9</v>
      </c>
      <c r="S46" s="22">
        <f>SUM(J46:R46)</f>
        <v>429</v>
      </c>
      <c r="T46" s="18">
        <f>(S46/$S$158)*100</f>
        <v>0.79381233462243028</v>
      </c>
      <c r="U46" s="18">
        <f>U45+T46</f>
        <v>83.516829191569656</v>
      </c>
      <c r="V46" s="37">
        <f t="shared" si="0"/>
        <v>47.666666666666664</v>
      </c>
    </row>
    <row r="47" spans="2:22" ht="13.5" customHeight="1" x14ac:dyDescent="0.2">
      <c r="B47" s="23">
        <v>34</v>
      </c>
      <c r="C47" s="20" t="s">
        <v>66</v>
      </c>
      <c r="D47" s="76">
        <v>16</v>
      </c>
      <c r="E47" s="76">
        <v>28</v>
      </c>
      <c r="F47" s="76">
        <v>32</v>
      </c>
      <c r="G47" s="76">
        <v>39</v>
      </c>
      <c r="H47" s="77">
        <v>39</v>
      </c>
      <c r="I47" s="77">
        <v>33</v>
      </c>
      <c r="J47" s="17">
        <v>29</v>
      </c>
      <c r="K47" s="17">
        <v>39</v>
      </c>
      <c r="L47" s="17">
        <v>26</v>
      </c>
      <c r="M47" s="17">
        <v>36</v>
      </c>
      <c r="N47" s="17">
        <v>70</v>
      </c>
      <c r="O47" s="17">
        <v>42</v>
      </c>
      <c r="P47" s="17">
        <v>37</v>
      </c>
      <c r="Q47" s="17">
        <v>62</v>
      </c>
      <c r="R47" s="17">
        <v>50</v>
      </c>
      <c r="S47" s="22">
        <f>SUM(J47:R47)</f>
        <v>391</v>
      </c>
      <c r="T47" s="18">
        <f>(S47/$S$158)*100</f>
        <v>0.72349795533186534</v>
      </c>
      <c r="U47" s="18">
        <f>U46+T47</f>
        <v>84.240327146901521</v>
      </c>
      <c r="V47" s="37">
        <f t="shared" si="0"/>
        <v>43.444444444444443</v>
      </c>
    </row>
    <row r="48" spans="2:22" ht="13.5" customHeight="1" x14ac:dyDescent="0.2">
      <c r="B48" s="23">
        <v>35</v>
      </c>
      <c r="C48" s="48" t="s">
        <v>21</v>
      </c>
      <c r="D48" s="79">
        <v>32</v>
      </c>
      <c r="E48" s="79">
        <v>58</v>
      </c>
      <c r="F48" s="79">
        <v>44</v>
      </c>
      <c r="G48" s="79">
        <v>47</v>
      </c>
      <c r="H48" s="80">
        <v>23</v>
      </c>
      <c r="I48" s="80">
        <v>89</v>
      </c>
      <c r="J48" s="23">
        <v>76</v>
      </c>
      <c r="K48" s="23">
        <v>29</v>
      </c>
      <c r="L48" s="23">
        <v>6</v>
      </c>
      <c r="M48" s="23">
        <v>25</v>
      </c>
      <c r="N48" s="23">
        <v>31</v>
      </c>
      <c r="O48" s="23">
        <v>32</v>
      </c>
      <c r="P48" s="23">
        <v>24</v>
      </c>
      <c r="Q48" s="23">
        <v>58</v>
      </c>
      <c r="R48" s="23">
        <v>57</v>
      </c>
      <c r="S48" s="22">
        <f>SUM(J48:R48)</f>
        <v>338</v>
      </c>
      <c r="T48" s="18">
        <f>(S48/$S$158)*100</f>
        <v>0.62542790000555115</v>
      </c>
      <c r="U48" s="18">
        <f>U47+T48</f>
        <v>84.865755046907069</v>
      </c>
      <c r="V48" s="37">
        <f t="shared" si="0"/>
        <v>37.555555555555557</v>
      </c>
    </row>
    <row r="49" spans="2:22" ht="13.5" customHeight="1" x14ac:dyDescent="0.2">
      <c r="B49" s="23">
        <v>36</v>
      </c>
      <c r="C49" s="48" t="s">
        <v>15</v>
      </c>
      <c r="D49" s="80">
        <v>144</v>
      </c>
      <c r="E49" s="80">
        <v>140</v>
      </c>
      <c r="F49" s="80">
        <v>40</v>
      </c>
      <c r="G49" s="80">
        <v>59</v>
      </c>
      <c r="H49" s="80">
        <v>48</v>
      </c>
      <c r="I49" s="80">
        <v>32</v>
      </c>
      <c r="J49" s="23">
        <v>38</v>
      </c>
      <c r="K49" s="23">
        <v>32</v>
      </c>
      <c r="L49" s="23">
        <v>43</v>
      </c>
      <c r="M49" s="23">
        <v>25</v>
      </c>
      <c r="N49" s="23">
        <v>39</v>
      </c>
      <c r="O49" s="23">
        <v>27</v>
      </c>
      <c r="P49" s="23">
        <v>40</v>
      </c>
      <c r="Q49" s="23">
        <v>51</v>
      </c>
      <c r="R49" s="23">
        <v>39</v>
      </c>
      <c r="S49" s="22">
        <f>SUM(J49:R49)</f>
        <v>334</v>
      </c>
      <c r="T49" s="18">
        <f>(S49/$S$158)*100</f>
        <v>0.61802638639601792</v>
      </c>
      <c r="U49" s="18">
        <f>U48+T49</f>
        <v>85.483781433303093</v>
      </c>
      <c r="V49" s="37">
        <f t="shared" si="0"/>
        <v>37.111111111111114</v>
      </c>
    </row>
    <row r="50" spans="2:22" ht="13.5" customHeight="1" x14ac:dyDescent="0.2">
      <c r="B50" s="23">
        <v>37</v>
      </c>
      <c r="C50" s="48" t="s">
        <v>13</v>
      </c>
      <c r="D50" s="79">
        <v>70</v>
      </c>
      <c r="E50" s="79">
        <v>40</v>
      </c>
      <c r="F50" s="79">
        <v>106</v>
      </c>
      <c r="G50" s="79">
        <v>66</v>
      </c>
      <c r="H50" s="80">
        <v>56</v>
      </c>
      <c r="I50" s="80">
        <v>58</v>
      </c>
      <c r="J50" s="23">
        <v>19</v>
      </c>
      <c r="K50" s="23">
        <v>36</v>
      </c>
      <c r="L50" s="23">
        <v>30</v>
      </c>
      <c r="M50" s="23">
        <v>58</v>
      </c>
      <c r="N50" s="23">
        <v>29</v>
      </c>
      <c r="O50" s="23">
        <v>15</v>
      </c>
      <c r="P50" s="23">
        <v>21</v>
      </c>
      <c r="Q50" s="23">
        <v>58</v>
      </c>
      <c r="R50" s="23">
        <v>64</v>
      </c>
      <c r="S50" s="22">
        <f>SUM(J50:R50)</f>
        <v>330</v>
      </c>
      <c r="T50" s="18">
        <f>(S50/$S$158)*100</f>
        <v>0.61062487278648481</v>
      </c>
      <c r="U50" s="18">
        <f>U49+T50</f>
        <v>86.094406306089581</v>
      </c>
      <c r="V50" s="37">
        <f t="shared" si="0"/>
        <v>36.666666666666664</v>
      </c>
    </row>
    <row r="51" spans="2:22" ht="13.5" customHeight="1" x14ac:dyDescent="0.2">
      <c r="B51" s="23">
        <v>38</v>
      </c>
      <c r="C51" s="48" t="s">
        <v>16</v>
      </c>
      <c r="D51" s="79">
        <v>35</v>
      </c>
      <c r="E51" s="79">
        <v>34</v>
      </c>
      <c r="F51" s="79">
        <v>60</v>
      </c>
      <c r="G51" s="79">
        <v>26</v>
      </c>
      <c r="H51" s="80">
        <v>38</v>
      </c>
      <c r="I51" s="80">
        <v>32</v>
      </c>
      <c r="J51" s="23">
        <v>43</v>
      </c>
      <c r="K51" s="23">
        <v>16</v>
      </c>
      <c r="L51" s="23">
        <v>23</v>
      </c>
      <c r="M51" s="23">
        <v>36</v>
      </c>
      <c r="N51" s="23">
        <v>47</v>
      </c>
      <c r="O51" s="23">
        <v>32</v>
      </c>
      <c r="P51" s="23">
        <v>41</v>
      </c>
      <c r="Q51" s="23">
        <v>18</v>
      </c>
      <c r="R51" s="23">
        <v>37</v>
      </c>
      <c r="S51" s="22">
        <f>SUM(J51:R51)</f>
        <v>293</v>
      </c>
      <c r="T51" s="18">
        <f>(S51/$S$158)*100</f>
        <v>0.5421608718983032</v>
      </c>
      <c r="U51" s="18">
        <f>U50+T51</f>
        <v>86.636567177987885</v>
      </c>
      <c r="V51" s="37">
        <f t="shared" si="0"/>
        <v>32.555555555555557</v>
      </c>
    </row>
    <row r="52" spans="2:22" ht="13.5" customHeight="1" x14ac:dyDescent="0.2">
      <c r="B52" s="23">
        <v>39</v>
      </c>
      <c r="C52" s="23" t="s">
        <v>23</v>
      </c>
      <c r="D52" s="79">
        <v>13</v>
      </c>
      <c r="E52" s="79">
        <v>10</v>
      </c>
      <c r="F52" s="79">
        <v>2</v>
      </c>
      <c r="G52" s="79">
        <v>22</v>
      </c>
      <c r="H52" s="80">
        <v>23</v>
      </c>
      <c r="I52" s="80">
        <v>34</v>
      </c>
      <c r="J52" s="23">
        <v>15</v>
      </c>
      <c r="K52" s="23">
        <v>16</v>
      </c>
      <c r="L52" s="23">
        <v>18</v>
      </c>
      <c r="M52" s="23">
        <v>46</v>
      </c>
      <c r="N52" s="23">
        <v>56</v>
      </c>
      <c r="O52" s="23">
        <v>46</v>
      </c>
      <c r="P52" s="23">
        <v>40</v>
      </c>
      <c r="Q52" s="23">
        <v>19</v>
      </c>
      <c r="R52" s="23">
        <v>35</v>
      </c>
      <c r="S52" s="22">
        <f>SUM(J52:R52)</f>
        <v>291</v>
      </c>
      <c r="T52" s="18">
        <f>(S52/$S$158)*100</f>
        <v>0.53846011509353664</v>
      </c>
      <c r="U52" s="18">
        <f>U51+T52</f>
        <v>87.175027293081428</v>
      </c>
      <c r="V52" s="37">
        <f t="shared" si="0"/>
        <v>32.333333333333336</v>
      </c>
    </row>
    <row r="53" spans="2:22" ht="13.5" customHeight="1" x14ac:dyDescent="0.2">
      <c r="B53" s="23">
        <v>40</v>
      </c>
      <c r="C53" s="48" t="s">
        <v>20</v>
      </c>
      <c r="D53" s="79">
        <v>50</v>
      </c>
      <c r="E53" s="79">
        <v>55</v>
      </c>
      <c r="F53" s="79">
        <v>49</v>
      </c>
      <c r="G53" s="79">
        <v>37</v>
      </c>
      <c r="H53" s="80">
        <v>26</v>
      </c>
      <c r="I53" s="80">
        <v>37</v>
      </c>
      <c r="J53" s="23">
        <v>27</v>
      </c>
      <c r="K53" s="23">
        <v>16</v>
      </c>
      <c r="L53" s="23">
        <v>34</v>
      </c>
      <c r="M53" s="23">
        <v>45</v>
      </c>
      <c r="N53" s="23">
        <v>46</v>
      </c>
      <c r="O53" s="23">
        <v>47</v>
      </c>
      <c r="P53" s="23">
        <v>43</v>
      </c>
      <c r="Q53" s="23">
        <v>12</v>
      </c>
      <c r="R53" s="23">
        <v>13</v>
      </c>
      <c r="S53" s="22">
        <f>SUM(J53:R53)</f>
        <v>283</v>
      </c>
      <c r="T53" s="18">
        <f>(S53/$S$158)*100</f>
        <v>0.5236570878744703</v>
      </c>
      <c r="U53" s="18">
        <f>U52+T53</f>
        <v>87.698684380955896</v>
      </c>
      <c r="V53" s="37">
        <f t="shared" si="0"/>
        <v>31.444444444444443</v>
      </c>
    </row>
    <row r="54" spans="2:22" ht="13.5" customHeight="1" x14ac:dyDescent="0.2">
      <c r="B54" s="23">
        <v>41</v>
      </c>
      <c r="C54" s="20" t="s">
        <v>69</v>
      </c>
      <c r="D54" s="76">
        <v>44</v>
      </c>
      <c r="E54" s="76">
        <v>17</v>
      </c>
      <c r="F54" s="76">
        <v>47</v>
      </c>
      <c r="G54" s="76">
        <v>35</v>
      </c>
      <c r="H54" s="77">
        <v>41</v>
      </c>
      <c r="I54" s="77">
        <v>25</v>
      </c>
      <c r="J54" s="17">
        <v>25</v>
      </c>
      <c r="K54" s="17">
        <v>17</v>
      </c>
      <c r="L54" s="17">
        <v>21</v>
      </c>
      <c r="M54" s="17">
        <v>49</v>
      </c>
      <c r="N54" s="17">
        <v>26</v>
      </c>
      <c r="O54" s="17">
        <v>47</v>
      </c>
      <c r="P54" s="35">
        <v>42</v>
      </c>
      <c r="Q54" s="17">
        <v>30</v>
      </c>
      <c r="R54" s="17">
        <v>16</v>
      </c>
      <c r="S54" s="22">
        <f>SUM(J54:R54)</f>
        <v>273</v>
      </c>
      <c r="T54" s="18">
        <f>(S54/$S$158)*100</f>
        <v>0.5051533038506375</v>
      </c>
      <c r="U54" s="18">
        <f>U53+T54</f>
        <v>88.20383768480653</v>
      </c>
      <c r="V54" s="37">
        <f t="shared" si="0"/>
        <v>30.333333333333332</v>
      </c>
    </row>
    <row r="55" spans="2:22" ht="13.5" customHeight="1" x14ac:dyDescent="0.2">
      <c r="B55" s="23">
        <v>42</v>
      </c>
      <c r="C55" s="20" t="s">
        <v>70</v>
      </c>
      <c r="D55" s="76">
        <v>0</v>
      </c>
      <c r="E55" s="76">
        <v>7</v>
      </c>
      <c r="F55" s="76">
        <v>11</v>
      </c>
      <c r="G55" s="76">
        <v>0</v>
      </c>
      <c r="H55" s="77">
        <v>5</v>
      </c>
      <c r="I55" s="77">
        <v>15</v>
      </c>
      <c r="J55" s="17">
        <v>33</v>
      </c>
      <c r="K55" s="17">
        <v>34</v>
      </c>
      <c r="L55" s="17">
        <v>20</v>
      </c>
      <c r="M55" s="17">
        <v>35</v>
      </c>
      <c r="N55" s="17">
        <v>44</v>
      </c>
      <c r="O55" s="17">
        <v>21</v>
      </c>
      <c r="P55" s="17">
        <v>44</v>
      </c>
      <c r="Q55" s="17">
        <v>41</v>
      </c>
      <c r="R55" s="17">
        <v>0</v>
      </c>
      <c r="S55" s="22">
        <f>SUM(J55:R55)</f>
        <v>272</v>
      </c>
      <c r="T55" s="18">
        <f>(S55/$S$158)*100</f>
        <v>0.50330292544825417</v>
      </c>
      <c r="U55" s="18">
        <f>U54+T55</f>
        <v>88.707140610254783</v>
      </c>
      <c r="V55" s="37">
        <f t="shared" si="0"/>
        <v>30.222222222222221</v>
      </c>
    </row>
    <row r="56" spans="2:22" ht="13.5" customHeight="1" x14ac:dyDescent="0.2">
      <c r="B56" s="23">
        <v>43</v>
      </c>
      <c r="C56" s="20" t="s">
        <v>68</v>
      </c>
      <c r="D56" s="76">
        <v>1</v>
      </c>
      <c r="E56" s="76">
        <v>9</v>
      </c>
      <c r="F56" s="76">
        <v>2</v>
      </c>
      <c r="G56" s="76">
        <v>16</v>
      </c>
      <c r="H56" s="77">
        <v>17</v>
      </c>
      <c r="I56" s="77">
        <v>23</v>
      </c>
      <c r="J56" s="17">
        <v>16</v>
      </c>
      <c r="K56" s="17">
        <v>28</v>
      </c>
      <c r="L56" s="17">
        <v>23</v>
      </c>
      <c r="M56" s="17">
        <v>20</v>
      </c>
      <c r="N56" s="17">
        <v>24</v>
      </c>
      <c r="O56" s="17">
        <v>68</v>
      </c>
      <c r="P56" s="17">
        <v>8</v>
      </c>
      <c r="Q56" s="17">
        <v>33</v>
      </c>
      <c r="R56" s="17">
        <v>23</v>
      </c>
      <c r="S56" s="22">
        <f>SUM(J56:R56)</f>
        <v>243</v>
      </c>
      <c r="T56" s="18">
        <f>(S56/$S$158)*100</f>
        <v>0.44964195177913885</v>
      </c>
      <c r="U56" s="18">
        <f>U55+T56</f>
        <v>89.156782562033925</v>
      </c>
      <c r="V56" s="37">
        <f t="shared" si="0"/>
        <v>27</v>
      </c>
    </row>
    <row r="57" spans="2:22" ht="13.5" customHeight="1" x14ac:dyDescent="0.2">
      <c r="B57" s="23">
        <v>44</v>
      </c>
      <c r="C57" s="20" t="s">
        <v>73</v>
      </c>
      <c r="D57" s="76">
        <v>19</v>
      </c>
      <c r="E57" s="76">
        <v>36</v>
      </c>
      <c r="F57" s="76">
        <v>16</v>
      </c>
      <c r="G57" s="76">
        <v>10</v>
      </c>
      <c r="H57" s="77">
        <v>5</v>
      </c>
      <c r="I57" s="77">
        <v>2</v>
      </c>
      <c r="J57" s="17">
        <v>20</v>
      </c>
      <c r="K57" s="17">
        <v>29</v>
      </c>
      <c r="L57" s="17">
        <v>16</v>
      </c>
      <c r="M57" s="17">
        <v>26</v>
      </c>
      <c r="N57" s="17">
        <v>13</v>
      </c>
      <c r="O57" s="17">
        <v>16</v>
      </c>
      <c r="P57" s="17">
        <v>25</v>
      </c>
      <c r="Q57" s="17">
        <v>37</v>
      </c>
      <c r="R57" s="17">
        <v>60</v>
      </c>
      <c r="S57" s="22">
        <f>SUM(J57:R57)</f>
        <v>242</v>
      </c>
      <c r="T57" s="18">
        <f>(S57/$S$158)*100</f>
        <v>0.44779157337675551</v>
      </c>
      <c r="U57" s="18">
        <f>U56+T57</f>
        <v>89.604574135410687</v>
      </c>
      <c r="V57" s="37">
        <f t="shared" si="0"/>
        <v>26.888888888888889</v>
      </c>
    </row>
    <row r="58" spans="2:22" ht="13.5" customHeight="1" x14ac:dyDescent="0.2">
      <c r="B58" s="23">
        <v>45</v>
      </c>
      <c r="C58" s="20" t="s">
        <v>72</v>
      </c>
      <c r="D58" s="76">
        <v>9</v>
      </c>
      <c r="E58" s="76">
        <v>25</v>
      </c>
      <c r="F58" s="76">
        <v>20</v>
      </c>
      <c r="G58" s="76">
        <v>34</v>
      </c>
      <c r="H58" s="77">
        <v>33</v>
      </c>
      <c r="I58" s="77">
        <v>30</v>
      </c>
      <c r="J58" s="17">
        <v>19</v>
      </c>
      <c r="K58" s="17">
        <v>24</v>
      </c>
      <c r="L58" s="17">
        <v>16</v>
      </c>
      <c r="M58" s="17">
        <v>40</v>
      </c>
      <c r="N58" s="17">
        <v>41</v>
      </c>
      <c r="O58" s="17">
        <v>29</v>
      </c>
      <c r="P58" s="17">
        <v>13</v>
      </c>
      <c r="Q58" s="17">
        <v>22</v>
      </c>
      <c r="R58" s="17">
        <v>36</v>
      </c>
      <c r="S58" s="22">
        <f>SUM(J58:R58)</f>
        <v>240</v>
      </c>
      <c r="T58" s="18">
        <f>(S58/$S$158)*100</f>
        <v>0.44409081657198896</v>
      </c>
      <c r="U58" s="18">
        <f>U57+T58</f>
        <v>90.048664951982673</v>
      </c>
      <c r="V58" s="37">
        <f t="shared" si="0"/>
        <v>26.666666666666668</v>
      </c>
    </row>
    <row r="59" spans="2:22" ht="13.5" customHeight="1" x14ac:dyDescent="0.2">
      <c r="B59" s="23">
        <v>46</v>
      </c>
      <c r="C59" s="20" t="s">
        <v>65</v>
      </c>
      <c r="D59" s="76">
        <v>1</v>
      </c>
      <c r="E59" s="76">
        <v>0</v>
      </c>
      <c r="F59" s="76">
        <v>0</v>
      </c>
      <c r="G59" s="76">
        <v>0</v>
      </c>
      <c r="H59" s="77">
        <v>0</v>
      </c>
      <c r="I59" s="77">
        <v>0</v>
      </c>
      <c r="J59" s="17">
        <v>0</v>
      </c>
      <c r="K59" s="17">
        <v>22</v>
      </c>
      <c r="L59" s="17">
        <v>30</v>
      </c>
      <c r="M59" s="17">
        <v>23</v>
      </c>
      <c r="N59" s="17">
        <v>49</v>
      </c>
      <c r="O59" s="17">
        <v>50</v>
      </c>
      <c r="P59" s="17">
        <v>26</v>
      </c>
      <c r="Q59" s="17">
        <v>25</v>
      </c>
      <c r="R59" s="17">
        <v>12</v>
      </c>
      <c r="S59" s="22">
        <f>SUM(J59:R59)</f>
        <v>237</v>
      </c>
      <c r="T59" s="18">
        <f>(S59/$S$158)*100</f>
        <v>0.43853968136483912</v>
      </c>
      <c r="U59" s="18">
        <f>U58+T59</f>
        <v>90.487204633347517</v>
      </c>
      <c r="V59" s="37">
        <f t="shared" si="0"/>
        <v>26.333333333333332</v>
      </c>
    </row>
    <row r="60" spans="2:22" ht="13.5" customHeight="1" x14ac:dyDescent="0.2">
      <c r="B60" s="23">
        <v>47</v>
      </c>
      <c r="C60" s="20" t="s">
        <v>62</v>
      </c>
      <c r="D60" s="76">
        <v>27</v>
      </c>
      <c r="E60" s="76">
        <v>20</v>
      </c>
      <c r="F60" s="76">
        <v>30</v>
      </c>
      <c r="G60" s="76">
        <v>25</v>
      </c>
      <c r="H60" s="77">
        <v>1</v>
      </c>
      <c r="I60" s="77">
        <v>20</v>
      </c>
      <c r="J60" s="17">
        <v>13</v>
      </c>
      <c r="K60" s="17">
        <v>34</v>
      </c>
      <c r="L60" s="17">
        <v>40</v>
      </c>
      <c r="M60" s="17">
        <v>23</v>
      </c>
      <c r="N60" s="17">
        <v>15</v>
      </c>
      <c r="O60" s="17">
        <v>11</v>
      </c>
      <c r="P60" s="17">
        <v>8</v>
      </c>
      <c r="Q60" s="17">
        <v>21</v>
      </c>
      <c r="R60" s="17">
        <v>55</v>
      </c>
      <c r="S60" s="22">
        <f>SUM(J60:R60)</f>
        <v>220</v>
      </c>
      <c r="T60" s="18">
        <f>(S60/$S$158)*100</f>
        <v>0.40708324852432326</v>
      </c>
      <c r="U60" s="18">
        <f>U59+T60</f>
        <v>90.894287881871847</v>
      </c>
      <c r="V60" s="37">
        <f t="shared" si="0"/>
        <v>24.444444444444443</v>
      </c>
    </row>
    <row r="61" spans="2:22" ht="13.5" customHeight="1" x14ac:dyDescent="0.2">
      <c r="B61" s="23">
        <v>48</v>
      </c>
      <c r="C61" s="48" t="s">
        <v>22</v>
      </c>
      <c r="D61" s="79">
        <v>27</v>
      </c>
      <c r="E61" s="79">
        <v>34</v>
      </c>
      <c r="F61" s="79">
        <v>41</v>
      </c>
      <c r="G61" s="79">
        <v>24</v>
      </c>
      <c r="H61" s="80">
        <v>23</v>
      </c>
      <c r="I61" s="80">
        <v>13</v>
      </c>
      <c r="J61" s="23">
        <v>25</v>
      </c>
      <c r="K61" s="23">
        <v>39</v>
      </c>
      <c r="L61" s="23">
        <v>19</v>
      </c>
      <c r="M61" s="23">
        <v>16</v>
      </c>
      <c r="N61" s="23">
        <v>16</v>
      </c>
      <c r="O61" s="23">
        <v>35</v>
      </c>
      <c r="P61" s="23">
        <v>8</v>
      </c>
      <c r="Q61" s="23">
        <v>24</v>
      </c>
      <c r="R61" s="23">
        <v>36</v>
      </c>
      <c r="S61" s="22">
        <f>SUM(J61:R61)</f>
        <v>218</v>
      </c>
      <c r="T61" s="18">
        <f>(S61/$S$158)*100</f>
        <v>0.40338249171955659</v>
      </c>
      <c r="U61" s="18">
        <f>U60+T61</f>
        <v>91.297670373591401</v>
      </c>
      <c r="V61" s="37">
        <f t="shared" si="0"/>
        <v>24.222222222222221</v>
      </c>
    </row>
    <row r="62" spans="2:22" ht="13.5" customHeight="1" x14ac:dyDescent="0.2">
      <c r="B62" s="23">
        <v>49</v>
      </c>
      <c r="C62" s="20" t="s">
        <v>81</v>
      </c>
      <c r="D62" s="76">
        <v>11</v>
      </c>
      <c r="E62" s="76">
        <v>15</v>
      </c>
      <c r="F62" s="76">
        <v>4</v>
      </c>
      <c r="G62" s="76">
        <v>7</v>
      </c>
      <c r="H62" s="77">
        <v>2</v>
      </c>
      <c r="I62" s="77">
        <v>0</v>
      </c>
      <c r="J62" s="17">
        <v>27</v>
      </c>
      <c r="K62" s="17">
        <v>17</v>
      </c>
      <c r="L62" s="17">
        <v>10</v>
      </c>
      <c r="M62" s="17">
        <v>23</v>
      </c>
      <c r="N62" s="17">
        <v>34</v>
      </c>
      <c r="O62" s="17">
        <v>10</v>
      </c>
      <c r="P62" s="17">
        <v>28</v>
      </c>
      <c r="Q62" s="17">
        <v>26</v>
      </c>
      <c r="R62" s="17">
        <v>43</v>
      </c>
      <c r="S62" s="22">
        <f>SUM(J62:R62)</f>
        <v>218</v>
      </c>
      <c r="T62" s="18">
        <f>(S62/$S$158)*100</f>
        <v>0.40338249171955659</v>
      </c>
      <c r="U62" s="18">
        <f>U61+T62</f>
        <v>91.701052865310956</v>
      </c>
      <c r="V62" s="37">
        <f t="shared" si="0"/>
        <v>24.222222222222221</v>
      </c>
    </row>
    <row r="63" spans="2:22" ht="13.5" customHeight="1" x14ac:dyDescent="0.2">
      <c r="B63" s="23">
        <v>50</v>
      </c>
      <c r="C63" s="20" t="s">
        <v>95</v>
      </c>
      <c r="D63" s="76">
        <v>23</v>
      </c>
      <c r="E63" s="76">
        <v>43</v>
      </c>
      <c r="F63" s="76">
        <v>49</v>
      </c>
      <c r="G63" s="76">
        <v>29</v>
      </c>
      <c r="H63" s="77">
        <v>28</v>
      </c>
      <c r="I63" s="77">
        <v>4</v>
      </c>
      <c r="J63" s="17">
        <v>22</v>
      </c>
      <c r="K63" s="17">
        <v>19</v>
      </c>
      <c r="L63" s="17">
        <v>0</v>
      </c>
      <c r="M63" s="17">
        <v>35</v>
      </c>
      <c r="N63" s="17">
        <v>53</v>
      </c>
      <c r="O63" s="17">
        <v>9</v>
      </c>
      <c r="P63" s="17">
        <v>24</v>
      </c>
      <c r="Q63" s="17">
        <v>12</v>
      </c>
      <c r="R63" s="17">
        <v>38</v>
      </c>
      <c r="S63" s="22">
        <f>SUM(J63:R63)</f>
        <v>212</v>
      </c>
      <c r="T63" s="18">
        <f>(S63/$S$158)*100</f>
        <v>0.39228022130525692</v>
      </c>
      <c r="U63" s="18">
        <f>U62+T63</f>
        <v>92.093333086616212</v>
      </c>
      <c r="V63" s="37">
        <f t="shared" si="0"/>
        <v>23.555555555555557</v>
      </c>
    </row>
    <row r="64" spans="2:22" ht="13.5" customHeight="1" x14ac:dyDescent="0.2">
      <c r="B64" s="23">
        <v>51</v>
      </c>
      <c r="C64" s="23" t="s">
        <v>18</v>
      </c>
      <c r="D64" s="80">
        <v>26</v>
      </c>
      <c r="E64" s="80">
        <v>50</v>
      </c>
      <c r="F64" s="80">
        <v>3</v>
      </c>
      <c r="G64" s="80">
        <v>62</v>
      </c>
      <c r="H64" s="80">
        <v>32</v>
      </c>
      <c r="I64" s="80">
        <v>33</v>
      </c>
      <c r="J64" s="23">
        <v>24</v>
      </c>
      <c r="K64" s="23">
        <v>35</v>
      </c>
      <c r="L64" s="23">
        <v>21</v>
      </c>
      <c r="M64" s="23">
        <v>4</v>
      </c>
      <c r="N64" s="23">
        <v>6</v>
      </c>
      <c r="O64" s="23">
        <v>14</v>
      </c>
      <c r="P64" s="23">
        <v>22</v>
      </c>
      <c r="Q64" s="23">
        <v>37</v>
      </c>
      <c r="R64" s="23">
        <v>48</v>
      </c>
      <c r="S64" s="22">
        <f>SUM(J64:R64)</f>
        <v>211</v>
      </c>
      <c r="T64" s="18">
        <f>(S64/$S$158)*100</f>
        <v>0.39042984290287364</v>
      </c>
      <c r="U64" s="18">
        <f>U63+T64</f>
        <v>92.483762929519088</v>
      </c>
      <c r="V64" s="37">
        <f t="shared" si="0"/>
        <v>23.444444444444443</v>
      </c>
    </row>
    <row r="65" spans="2:22" ht="13.5" customHeight="1" x14ac:dyDescent="0.2">
      <c r="B65" s="23">
        <v>52</v>
      </c>
      <c r="C65" s="48" t="s">
        <v>36</v>
      </c>
      <c r="D65" s="79">
        <v>83</v>
      </c>
      <c r="E65" s="79">
        <v>127</v>
      </c>
      <c r="F65" s="79">
        <v>77</v>
      </c>
      <c r="G65" s="79">
        <v>52</v>
      </c>
      <c r="H65" s="80">
        <v>60</v>
      </c>
      <c r="I65" s="80">
        <v>55</v>
      </c>
      <c r="J65" s="23">
        <v>29</v>
      </c>
      <c r="K65" s="23">
        <v>6</v>
      </c>
      <c r="L65" s="23">
        <v>38</v>
      </c>
      <c r="M65" s="23">
        <v>23</v>
      </c>
      <c r="N65" s="23">
        <v>8</v>
      </c>
      <c r="O65" s="23">
        <v>13</v>
      </c>
      <c r="P65" s="23">
        <v>34</v>
      </c>
      <c r="Q65" s="23">
        <v>16</v>
      </c>
      <c r="R65" s="23">
        <v>28</v>
      </c>
      <c r="S65" s="22">
        <f>SUM(J65:R65)</f>
        <v>195</v>
      </c>
      <c r="T65" s="18">
        <f>(S65/$S$158)*100</f>
        <v>0.360823788464741</v>
      </c>
      <c r="U65" s="18">
        <f>U64+T65</f>
        <v>92.84458671798383</v>
      </c>
      <c r="V65" s="37">
        <f t="shared" si="0"/>
        <v>21.666666666666668</v>
      </c>
    </row>
    <row r="66" spans="2:22" ht="13.5" customHeight="1" x14ac:dyDescent="0.2">
      <c r="B66" s="23">
        <v>53</v>
      </c>
      <c r="C66" s="48" t="s">
        <v>28</v>
      </c>
      <c r="D66" s="79">
        <v>9</v>
      </c>
      <c r="E66" s="79">
        <v>18</v>
      </c>
      <c r="F66" s="79">
        <v>18</v>
      </c>
      <c r="G66" s="79">
        <v>4</v>
      </c>
      <c r="H66" s="80">
        <v>8</v>
      </c>
      <c r="I66" s="80">
        <v>13</v>
      </c>
      <c r="J66" s="23">
        <v>34</v>
      </c>
      <c r="K66" s="23">
        <v>19</v>
      </c>
      <c r="L66" s="23">
        <v>49</v>
      </c>
      <c r="M66" s="23">
        <v>26</v>
      </c>
      <c r="N66" s="23">
        <v>16</v>
      </c>
      <c r="O66" s="23">
        <v>13</v>
      </c>
      <c r="P66" s="23">
        <v>5</v>
      </c>
      <c r="Q66" s="23">
        <v>23</v>
      </c>
      <c r="R66" s="23">
        <v>10</v>
      </c>
      <c r="S66" s="22">
        <f>SUM(J66:R66)</f>
        <v>195</v>
      </c>
      <c r="T66" s="18">
        <f>(S66/$S$158)*100</f>
        <v>0.360823788464741</v>
      </c>
      <c r="U66" s="18">
        <f>U65+T66</f>
        <v>93.205410506448573</v>
      </c>
      <c r="V66" s="37">
        <f t="shared" si="0"/>
        <v>21.666666666666668</v>
      </c>
    </row>
    <row r="67" spans="2:22" ht="13.5" customHeight="1" x14ac:dyDescent="0.2">
      <c r="B67" s="23">
        <v>54</v>
      </c>
      <c r="C67" s="48" t="s">
        <v>17</v>
      </c>
      <c r="D67" s="80">
        <v>13</v>
      </c>
      <c r="E67" s="80">
        <v>54</v>
      </c>
      <c r="F67" s="80">
        <v>33</v>
      </c>
      <c r="G67" s="81">
        <v>26</v>
      </c>
      <c r="H67" s="81">
        <v>33</v>
      </c>
      <c r="I67" s="81">
        <v>28</v>
      </c>
      <c r="J67" s="59">
        <v>25</v>
      </c>
      <c r="K67" s="59">
        <v>38</v>
      </c>
      <c r="L67" s="59">
        <v>12</v>
      </c>
      <c r="M67" s="59">
        <v>28</v>
      </c>
      <c r="N67" s="59">
        <v>37</v>
      </c>
      <c r="O67" s="59">
        <v>18</v>
      </c>
      <c r="P67" s="59">
        <v>0</v>
      </c>
      <c r="Q67" s="59">
        <v>6</v>
      </c>
      <c r="R67" s="59">
        <v>21</v>
      </c>
      <c r="S67" s="22">
        <f>SUM(J67:R67)</f>
        <v>185</v>
      </c>
      <c r="T67" s="18">
        <f>(S67/$S$158)*100</f>
        <v>0.34232000444090815</v>
      </c>
      <c r="U67" s="18">
        <f>U66+T67</f>
        <v>93.54773051088948</v>
      </c>
      <c r="V67" s="37">
        <f t="shared" si="0"/>
        <v>20.555555555555557</v>
      </c>
    </row>
    <row r="68" spans="2:22" ht="13.5" customHeight="1" x14ac:dyDescent="0.2">
      <c r="B68" s="23">
        <v>55</v>
      </c>
      <c r="C68" s="48" t="s">
        <v>26</v>
      </c>
      <c r="D68" s="79">
        <v>35</v>
      </c>
      <c r="E68" s="79">
        <v>49</v>
      </c>
      <c r="F68" s="79">
        <v>26</v>
      </c>
      <c r="G68" s="79">
        <v>16</v>
      </c>
      <c r="H68" s="80">
        <v>11</v>
      </c>
      <c r="I68" s="80">
        <v>15</v>
      </c>
      <c r="J68" s="23">
        <v>25</v>
      </c>
      <c r="K68" s="23">
        <v>0</v>
      </c>
      <c r="L68" s="23">
        <v>30</v>
      </c>
      <c r="M68" s="23">
        <v>35</v>
      </c>
      <c r="N68" s="23">
        <v>31</v>
      </c>
      <c r="O68" s="23">
        <v>26</v>
      </c>
      <c r="P68" s="23">
        <v>19</v>
      </c>
      <c r="Q68" s="23">
        <v>5</v>
      </c>
      <c r="R68" s="23">
        <v>2</v>
      </c>
      <c r="S68" s="22">
        <f>SUM(J68:R68)</f>
        <v>173</v>
      </c>
      <c r="T68" s="18">
        <f>(S68/$S$158)*100</f>
        <v>0.32011546361230875</v>
      </c>
      <c r="U68" s="18">
        <f>U67+T68</f>
        <v>93.86784597450179</v>
      </c>
      <c r="V68" s="37">
        <f t="shared" si="0"/>
        <v>19.222222222222221</v>
      </c>
    </row>
    <row r="69" spans="2:22" ht="13.5" customHeight="1" x14ac:dyDescent="0.2">
      <c r="B69" s="23">
        <v>56</v>
      </c>
      <c r="C69" s="20" t="s">
        <v>80</v>
      </c>
      <c r="D69" s="76">
        <v>0</v>
      </c>
      <c r="E69" s="76">
        <v>2</v>
      </c>
      <c r="F69" s="76">
        <v>0</v>
      </c>
      <c r="G69" s="76">
        <v>0</v>
      </c>
      <c r="H69" s="77">
        <v>0</v>
      </c>
      <c r="I69" s="77">
        <v>0</v>
      </c>
      <c r="J69" s="17">
        <v>9</v>
      </c>
      <c r="K69" s="17">
        <v>10</v>
      </c>
      <c r="L69" s="17">
        <v>10</v>
      </c>
      <c r="M69" s="17">
        <v>9</v>
      </c>
      <c r="N69" s="17">
        <v>27</v>
      </c>
      <c r="O69" s="17">
        <v>30</v>
      </c>
      <c r="P69" s="17">
        <v>26</v>
      </c>
      <c r="Q69" s="17">
        <v>25</v>
      </c>
      <c r="R69" s="17">
        <v>16</v>
      </c>
      <c r="S69" s="22">
        <f>SUM(J69:R69)</f>
        <v>162</v>
      </c>
      <c r="T69" s="18">
        <f>(S69/$S$158)*100</f>
        <v>0.29976130118609257</v>
      </c>
      <c r="U69" s="18">
        <f>U68+T69</f>
        <v>94.167607275687885</v>
      </c>
      <c r="V69" s="37">
        <f t="shared" si="0"/>
        <v>18</v>
      </c>
    </row>
    <row r="70" spans="2:22" ht="13.5" customHeight="1" x14ac:dyDescent="0.2">
      <c r="B70" s="23">
        <v>57</v>
      </c>
      <c r="C70" s="20" t="s">
        <v>92</v>
      </c>
      <c r="D70" s="76">
        <v>40</v>
      </c>
      <c r="E70" s="76">
        <v>24</v>
      </c>
      <c r="F70" s="76">
        <v>8</v>
      </c>
      <c r="G70" s="76">
        <v>31</v>
      </c>
      <c r="H70" s="77">
        <v>20</v>
      </c>
      <c r="I70" s="77">
        <v>11</v>
      </c>
      <c r="J70" s="17">
        <v>17</v>
      </c>
      <c r="K70" s="17">
        <v>23</v>
      </c>
      <c r="L70" s="17">
        <v>3</v>
      </c>
      <c r="M70" s="17">
        <v>19</v>
      </c>
      <c r="N70" s="17">
        <v>16</v>
      </c>
      <c r="O70" s="17">
        <v>18</v>
      </c>
      <c r="P70" s="17">
        <v>9</v>
      </c>
      <c r="Q70" s="17">
        <v>0</v>
      </c>
      <c r="R70" s="17">
        <v>46</v>
      </c>
      <c r="S70" s="22">
        <f>SUM(J70:R70)</f>
        <v>151</v>
      </c>
      <c r="T70" s="18">
        <f>(S70/$S$158)*100</f>
        <v>0.27940713875987638</v>
      </c>
      <c r="U70" s="18">
        <f>U69+T70</f>
        <v>94.447014414447764</v>
      </c>
      <c r="V70" s="37">
        <f t="shared" si="0"/>
        <v>16.777777777777779</v>
      </c>
    </row>
    <row r="71" spans="2:22" ht="13.5" customHeight="1" x14ac:dyDescent="0.2">
      <c r="B71" s="23">
        <v>58</v>
      </c>
      <c r="C71" s="20" t="s">
        <v>79</v>
      </c>
      <c r="D71" s="76">
        <v>0</v>
      </c>
      <c r="E71" s="76">
        <v>0</v>
      </c>
      <c r="F71" s="76">
        <v>4</v>
      </c>
      <c r="G71" s="76">
        <v>0</v>
      </c>
      <c r="H71" s="77">
        <v>3</v>
      </c>
      <c r="I71" s="77">
        <v>15</v>
      </c>
      <c r="J71" s="17">
        <v>18</v>
      </c>
      <c r="K71" s="17">
        <v>19</v>
      </c>
      <c r="L71" s="17">
        <v>11</v>
      </c>
      <c r="M71" s="17">
        <v>0</v>
      </c>
      <c r="N71" s="17">
        <v>16</v>
      </c>
      <c r="O71" s="17">
        <v>1</v>
      </c>
      <c r="P71" s="17">
        <v>17</v>
      </c>
      <c r="Q71" s="17">
        <v>16</v>
      </c>
      <c r="R71" s="17">
        <v>30</v>
      </c>
      <c r="S71" s="22">
        <f>SUM(J71:R71)</f>
        <v>128</v>
      </c>
      <c r="T71" s="18">
        <f>(S71/$S$158)*100</f>
        <v>0.23684843550506079</v>
      </c>
      <c r="U71" s="18">
        <f>U70+T71</f>
        <v>94.683862849952831</v>
      </c>
      <c r="V71" s="37">
        <f t="shared" si="0"/>
        <v>14.222222222222221</v>
      </c>
    </row>
    <row r="72" spans="2:22" ht="13.5" customHeight="1" x14ac:dyDescent="0.2">
      <c r="B72" s="23">
        <v>59</v>
      </c>
      <c r="C72" s="48" t="s">
        <v>29</v>
      </c>
      <c r="D72" s="79">
        <v>0</v>
      </c>
      <c r="E72" s="79">
        <v>0</v>
      </c>
      <c r="F72" s="79">
        <v>0</v>
      </c>
      <c r="G72" s="79">
        <v>0</v>
      </c>
      <c r="H72" s="80">
        <v>5</v>
      </c>
      <c r="I72" s="80">
        <v>0</v>
      </c>
      <c r="J72" s="23">
        <v>18</v>
      </c>
      <c r="K72" s="23">
        <v>16</v>
      </c>
      <c r="L72" s="23">
        <v>7</v>
      </c>
      <c r="M72" s="23">
        <v>9</v>
      </c>
      <c r="N72" s="23">
        <v>19</v>
      </c>
      <c r="O72" s="23">
        <v>9</v>
      </c>
      <c r="P72" s="23">
        <v>19</v>
      </c>
      <c r="Q72" s="23">
        <v>15</v>
      </c>
      <c r="R72" s="23">
        <v>16</v>
      </c>
      <c r="S72" s="22">
        <f>SUM(J72:R72)</f>
        <v>128</v>
      </c>
      <c r="T72" s="18">
        <f>(S72/$S$158)*100</f>
        <v>0.23684843550506079</v>
      </c>
      <c r="U72" s="18">
        <f>U71+T72</f>
        <v>94.920711285457898</v>
      </c>
      <c r="V72" s="37">
        <f t="shared" si="0"/>
        <v>14.222222222222221</v>
      </c>
    </row>
    <row r="73" spans="2:22" ht="13.5" customHeight="1" x14ac:dyDescent="0.2">
      <c r="B73" s="23">
        <v>60</v>
      </c>
      <c r="C73" s="20" t="s">
        <v>64</v>
      </c>
      <c r="D73" s="76">
        <v>36</v>
      </c>
      <c r="E73" s="76">
        <v>32</v>
      </c>
      <c r="F73" s="76">
        <v>27</v>
      </c>
      <c r="G73" s="76">
        <v>32</v>
      </c>
      <c r="H73" s="77">
        <v>13</v>
      </c>
      <c r="I73" s="77">
        <v>5</v>
      </c>
      <c r="J73" s="17">
        <v>1</v>
      </c>
      <c r="K73" s="17">
        <v>9</v>
      </c>
      <c r="L73" s="17">
        <v>31</v>
      </c>
      <c r="M73" s="17">
        <v>3</v>
      </c>
      <c r="N73" s="17">
        <v>21</v>
      </c>
      <c r="O73" s="17">
        <v>13</v>
      </c>
      <c r="P73" s="17">
        <v>8</v>
      </c>
      <c r="Q73" s="17">
        <v>9</v>
      </c>
      <c r="R73" s="17">
        <v>22</v>
      </c>
      <c r="S73" s="22">
        <f>SUM(J73:R73)</f>
        <v>117</v>
      </c>
      <c r="T73" s="18">
        <f>(S73/$S$158)*100</f>
        <v>0.21649427307884461</v>
      </c>
      <c r="U73" s="18">
        <f>U72+T73</f>
        <v>95.137205558536749</v>
      </c>
      <c r="V73" s="37">
        <f t="shared" si="0"/>
        <v>13</v>
      </c>
    </row>
    <row r="74" spans="2:22" ht="13.5" customHeight="1" x14ac:dyDescent="0.2">
      <c r="B74" s="23">
        <v>61</v>
      </c>
      <c r="C74" s="20" t="s">
        <v>89</v>
      </c>
      <c r="D74" s="76">
        <v>11</v>
      </c>
      <c r="E74" s="76">
        <v>10</v>
      </c>
      <c r="F74" s="76">
        <v>11</v>
      </c>
      <c r="G74" s="76">
        <v>0</v>
      </c>
      <c r="H74" s="77">
        <v>5</v>
      </c>
      <c r="I74" s="77">
        <v>16</v>
      </c>
      <c r="J74" s="17">
        <v>0</v>
      </c>
      <c r="K74" s="17">
        <v>12</v>
      </c>
      <c r="L74" s="17">
        <v>5</v>
      </c>
      <c r="M74" s="17">
        <v>17</v>
      </c>
      <c r="N74" s="17">
        <v>0</v>
      </c>
      <c r="O74" s="17">
        <v>14</v>
      </c>
      <c r="P74" s="17">
        <v>18</v>
      </c>
      <c r="Q74" s="17">
        <v>8</v>
      </c>
      <c r="R74" s="17">
        <v>32</v>
      </c>
      <c r="S74" s="22">
        <f>SUM(J74:R74)</f>
        <v>106</v>
      </c>
      <c r="T74" s="18">
        <f>(S74/$S$158)*100</f>
        <v>0.19614011065262846</v>
      </c>
      <c r="U74" s="18">
        <f>U73+T74</f>
        <v>95.333345669189384</v>
      </c>
      <c r="V74" s="37">
        <f t="shared" si="0"/>
        <v>11.777777777777779</v>
      </c>
    </row>
    <row r="75" spans="2:22" ht="13.5" customHeight="1" x14ac:dyDescent="0.2">
      <c r="B75" s="23">
        <v>62</v>
      </c>
      <c r="C75" s="48" t="s">
        <v>31</v>
      </c>
      <c r="D75" s="79">
        <v>10</v>
      </c>
      <c r="E75" s="79">
        <v>7</v>
      </c>
      <c r="F75" s="79">
        <v>7</v>
      </c>
      <c r="G75" s="79">
        <v>0</v>
      </c>
      <c r="H75" s="80">
        <v>0</v>
      </c>
      <c r="I75" s="80">
        <v>9</v>
      </c>
      <c r="J75" s="23">
        <v>0</v>
      </c>
      <c r="K75" s="23">
        <v>9</v>
      </c>
      <c r="L75" s="23">
        <v>0</v>
      </c>
      <c r="M75" s="23">
        <v>2</v>
      </c>
      <c r="N75" s="23">
        <v>12</v>
      </c>
      <c r="O75" s="23">
        <v>19</v>
      </c>
      <c r="P75" s="23">
        <v>28</v>
      </c>
      <c r="Q75" s="23">
        <v>29</v>
      </c>
      <c r="R75" s="23">
        <v>7</v>
      </c>
      <c r="S75" s="22">
        <f>SUM(J75:R75)</f>
        <v>106</v>
      </c>
      <c r="T75" s="18">
        <f>(S75/$S$158)*100</f>
        <v>0.19614011065262846</v>
      </c>
      <c r="U75" s="18">
        <f>U74+T75</f>
        <v>95.52948577984202</v>
      </c>
      <c r="V75" s="37">
        <f t="shared" si="0"/>
        <v>11.777777777777779</v>
      </c>
    </row>
    <row r="76" spans="2:22" ht="13.5" customHeight="1" x14ac:dyDescent="0.2">
      <c r="B76" s="23">
        <v>63</v>
      </c>
      <c r="C76" s="48" t="s">
        <v>30</v>
      </c>
      <c r="D76" s="79">
        <v>11</v>
      </c>
      <c r="E76" s="79">
        <v>9</v>
      </c>
      <c r="F76" s="79">
        <v>0</v>
      </c>
      <c r="G76" s="79">
        <v>10</v>
      </c>
      <c r="H76" s="80">
        <v>3</v>
      </c>
      <c r="I76" s="80">
        <v>0</v>
      </c>
      <c r="J76" s="23">
        <v>0</v>
      </c>
      <c r="K76" s="23">
        <v>0</v>
      </c>
      <c r="L76" s="23">
        <v>12</v>
      </c>
      <c r="M76" s="23">
        <v>16</v>
      </c>
      <c r="N76" s="23">
        <v>12</v>
      </c>
      <c r="O76" s="23">
        <v>16</v>
      </c>
      <c r="P76" s="23">
        <v>0</v>
      </c>
      <c r="Q76" s="23">
        <v>22</v>
      </c>
      <c r="R76" s="23">
        <v>28</v>
      </c>
      <c r="S76" s="22">
        <f>SUM(J76:R76)</f>
        <v>106</v>
      </c>
      <c r="T76" s="18">
        <f>(S76/$S$158)*100</f>
        <v>0.19614011065262846</v>
      </c>
      <c r="U76" s="18">
        <f>U75+T76</f>
        <v>95.725625890494655</v>
      </c>
      <c r="V76" s="37">
        <f t="shared" si="0"/>
        <v>11.777777777777779</v>
      </c>
    </row>
    <row r="77" spans="2:22" ht="13.5" customHeight="1" x14ac:dyDescent="0.2">
      <c r="B77" s="23">
        <v>64</v>
      </c>
      <c r="C77" s="23" t="s">
        <v>25</v>
      </c>
      <c r="D77" s="79">
        <v>6</v>
      </c>
      <c r="E77" s="79">
        <v>11</v>
      </c>
      <c r="F77" s="79">
        <v>0</v>
      </c>
      <c r="G77" s="79">
        <v>37</v>
      </c>
      <c r="H77" s="80">
        <v>12</v>
      </c>
      <c r="I77" s="80">
        <v>31</v>
      </c>
      <c r="J77" s="23">
        <v>27</v>
      </c>
      <c r="K77" s="23">
        <v>9</v>
      </c>
      <c r="L77" s="23">
        <v>0</v>
      </c>
      <c r="M77" s="23">
        <v>17</v>
      </c>
      <c r="N77" s="23">
        <v>13</v>
      </c>
      <c r="O77" s="23">
        <v>0</v>
      </c>
      <c r="P77" s="23">
        <v>14</v>
      </c>
      <c r="Q77" s="23">
        <v>8</v>
      </c>
      <c r="R77" s="23">
        <v>16</v>
      </c>
      <c r="S77" s="22">
        <f>SUM(J77:R77)</f>
        <v>104</v>
      </c>
      <c r="T77" s="18">
        <f>(S77/$S$158)*100</f>
        <v>0.19243935384786187</v>
      </c>
      <c r="U77" s="18">
        <f>U76+T77</f>
        <v>95.918065244342515</v>
      </c>
      <c r="V77" s="37">
        <f t="shared" si="0"/>
        <v>11.555555555555555</v>
      </c>
    </row>
    <row r="78" spans="2:22" ht="13.5" customHeight="1" x14ac:dyDescent="0.2">
      <c r="B78" s="23">
        <v>65</v>
      </c>
      <c r="C78" s="48" t="s">
        <v>33</v>
      </c>
      <c r="D78" s="79">
        <v>0</v>
      </c>
      <c r="E78" s="79">
        <v>1</v>
      </c>
      <c r="F78" s="79">
        <v>7</v>
      </c>
      <c r="G78" s="79">
        <v>14</v>
      </c>
      <c r="H78" s="80">
        <v>0</v>
      </c>
      <c r="I78" s="80">
        <v>26</v>
      </c>
      <c r="J78" s="23">
        <v>0</v>
      </c>
      <c r="K78" s="23">
        <v>8</v>
      </c>
      <c r="L78" s="23">
        <v>0</v>
      </c>
      <c r="M78" s="23">
        <v>17</v>
      </c>
      <c r="N78" s="23">
        <v>34</v>
      </c>
      <c r="O78" s="23">
        <v>15</v>
      </c>
      <c r="P78" s="23">
        <v>21</v>
      </c>
      <c r="Q78" s="23">
        <v>5</v>
      </c>
      <c r="R78" s="23">
        <v>1</v>
      </c>
      <c r="S78" s="22">
        <f>SUM(J78:R78)</f>
        <v>101</v>
      </c>
      <c r="T78" s="18">
        <f>(S78/$S$158)*100</f>
        <v>0.18688821864071203</v>
      </c>
      <c r="U78" s="18">
        <f>U77+T78</f>
        <v>96.104953462983232</v>
      </c>
      <c r="V78" s="37">
        <f t="shared" si="0"/>
        <v>11.222222222222221</v>
      </c>
    </row>
    <row r="79" spans="2:22" ht="13.5" customHeight="1" x14ac:dyDescent="0.2">
      <c r="B79" s="23">
        <v>66</v>
      </c>
      <c r="C79" s="48" t="s">
        <v>19</v>
      </c>
      <c r="D79" s="79">
        <v>22</v>
      </c>
      <c r="E79" s="79">
        <v>21</v>
      </c>
      <c r="F79" s="79">
        <v>26</v>
      </c>
      <c r="G79" s="79">
        <v>42</v>
      </c>
      <c r="H79" s="80">
        <v>27</v>
      </c>
      <c r="I79" s="80">
        <v>36</v>
      </c>
      <c r="J79" s="23">
        <v>6</v>
      </c>
      <c r="K79" s="23">
        <v>16</v>
      </c>
      <c r="L79" s="23">
        <v>15</v>
      </c>
      <c r="M79" s="23">
        <v>16</v>
      </c>
      <c r="N79" s="48">
        <v>14</v>
      </c>
      <c r="O79" s="48">
        <v>6</v>
      </c>
      <c r="P79" s="23">
        <v>8</v>
      </c>
      <c r="Q79" s="23">
        <v>2</v>
      </c>
      <c r="R79" s="23">
        <v>0</v>
      </c>
      <c r="S79" s="22">
        <f>SUM(J79:R79)</f>
        <v>83</v>
      </c>
      <c r="T79" s="18">
        <f>(S79/$S$158)*100</f>
        <v>0.15358140739781284</v>
      </c>
      <c r="U79" s="18">
        <f>U78+T79</f>
        <v>96.258534870381041</v>
      </c>
      <c r="V79" s="37">
        <f t="shared" ref="V79:V142" si="1">S79/9</f>
        <v>9.2222222222222214</v>
      </c>
    </row>
    <row r="80" spans="2:22" ht="13.5" customHeight="1" x14ac:dyDescent="0.2">
      <c r="B80" s="23">
        <v>67</v>
      </c>
      <c r="C80" s="48" t="s">
        <v>34</v>
      </c>
      <c r="D80" s="80">
        <v>19</v>
      </c>
      <c r="E80" s="80">
        <v>29</v>
      </c>
      <c r="F80" s="80">
        <v>30</v>
      </c>
      <c r="G80" s="81">
        <v>5</v>
      </c>
      <c r="H80" s="81">
        <v>0</v>
      </c>
      <c r="I80" s="81">
        <v>0</v>
      </c>
      <c r="J80" s="59">
        <v>6</v>
      </c>
      <c r="K80" s="59">
        <v>0</v>
      </c>
      <c r="L80" s="59">
        <v>0</v>
      </c>
      <c r="M80" s="59">
        <v>15</v>
      </c>
      <c r="N80" s="59">
        <v>18</v>
      </c>
      <c r="O80" s="59">
        <v>12</v>
      </c>
      <c r="P80" s="59">
        <v>15</v>
      </c>
      <c r="Q80" s="59">
        <v>10</v>
      </c>
      <c r="R80" s="59">
        <v>5</v>
      </c>
      <c r="S80" s="22">
        <f>SUM(J80:R80)</f>
        <v>81</v>
      </c>
      <c r="T80" s="18">
        <f>(S80/$S$158)*100</f>
        <v>0.14988065059304628</v>
      </c>
      <c r="U80" s="18">
        <f>U79+T80</f>
        <v>96.408415520974089</v>
      </c>
      <c r="V80" s="37">
        <f t="shared" si="1"/>
        <v>9</v>
      </c>
    </row>
    <row r="81" spans="2:22" ht="13.5" customHeight="1" x14ac:dyDescent="0.2">
      <c r="B81" s="23">
        <v>68</v>
      </c>
      <c r="C81" s="20" t="s">
        <v>99</v>
      </c>
      <c r="D81" s="76">
        <v>0</v>
      </c>
      <c r="E81" s="76">
        <v>0</v>
      </c>
      <c r="F81" s="76">
        <v>6</v>
      </c>
      <c r="G81" s="76">
        <v>0</v>
      </c>
      <c r="H81" s="77">
        <v>0</v>
      </c>
      <c r="I81" s="77">
        <v>11</v>
      </c>
      <c r="J81" s="17">
        <v>15</v>
      </c>
      <c r="K81" s="17">
        <v>15</v>
      </c>
      <c r="L81" s="17">
        <v>0</v>
      </c>
      <c r="M81" s="17">
        <v>15</v>
      </c>
      <c r="N81" s="17">
        <v>14</v>
      </c>
      <c r="O81" s="17">
        <v>0</v>
      </c>
      <c r="P81" s="17">
        <v>8</v>
      </c>
      <c r="Q81" s="17">
        <v>0</v>
      </c>
      <c r="R81" s="17">
        <v>13</v>
      </c>
      <c r="S81" s="22">
        <f>SUM(J81:R81)</f>
        <v>80</v>
      </c>
      <c r="T81" s="18">
        <f>(S81/$S$158)*100</f>
        <v>0.148030272190663</v>
      </c>
      <c r="U81" s="18">
        <f>U80+T81</f>
        <v>96.556445793164755</v>
      </c>
      <c r="V81" s="37">
        <f t="shared" si="1"/>
        <v>8.8888888888888893</v>
      </c>
    </row>
    <row r="82" spans="2:22" ht="13.5" customHeight="1" x14ac:dyDescent="0.2">
      <c r="B82" s="23">
        <v>69</v>
      </c>
      <c r="C82" s="20" t="s">
        <v>84</v>
      </c>
      <c r="D82" s="76">
        <v>10</v>
      </c>
      <c r="E82" s="76">
        <v>2</v>
      </c>
      <c r="F82" s="76">
        <v>2</v>
      </c>
      <c r="G82" s="76">
        <v>0</v>
      </c>
      <c r="H82" s="77">
        <v>5</v>
      </c>
      <c r="I82" s="77">
        <v>0</v>
      </c>
      <c r="J82" s="17">
        <v>9</v>
      </c>
      <c r="K82" s="17">
        <v>10</v>
      </c>
      <c r="L82" s="17">
        <v>7</v>
      </c>
      <c r="M82" s="17">
        <v>8</v>
      </c>
      <c r="N82" s="17">
        <v>4</v>
      </c>
      <c r="O82" s="17">
        <v>0</v>
      </c>
      <c r="P82" s="17">
        <v>12</v>
      </c>
      <c r="Q82" s="17">
        <v>16</v>
      </c>
      <c r="R82" s="17">
        <v>12</v>
      </c>
      <c r="S82" s="22">
        <f>SUM(J82:R82)</f>
        <v>78</v>
      </c>
      <c r="T82" s="18">
        <f>(S82/$S$158)*100</f>
        <v>0.14432951538589642</v>
      </c>
      <c r="U82" s="18">
        <f>U81+T82</f>
        <v>96.700775308550647</v>
      </c>
      <c r="V82" s="37">
        <f t="shared" si="1"/>
        <v>8.6666666666666661</v>
      </c>
    </row>
    <row r="83" spans="2:22" ht="13.5" customHeight="1" x14ac:dyDescent="0.2">
      <c r="B83" s="23">
        <v>70</v>
      </c>
      <c r="C83" s="20" t="s">
        <v>74</v>
      </c>
      <c r="D83" s="76">
        <v>0</v>
      </c>
      <c r="E83" s="76">
        <v>4</v>
      </c>
      <c r="F83" s="76">
        <v>0</v>
      </c>
      <c r="G83" s="76">
        <v>0</v>
      </c>
      <c r="H83" s="77">
        <v>0</v>
      </c>
      <c r="I83" s="77">
        <v>0</v>
      </c>
      <c r="J83" s="17">
        <v>7</v>
      </c>
      <c r="K83" s="17">
        <v>11</v>
      </c>
      <c r="L83" s="17">
        <v>15</v>
      </c>
      <c r="M83" s="17">
        <v>23</v>
      </c>
      <c r="N83" s="17">
        <v>13</v>
      </c>
      <c r="O83" s="17">
        <v>6</v>
      </c>
      <c r="P83" s="17">
        <v>0</v>
      </c>
      <c r="Q83" s="17">
        <v>0</v>
      </c>
      <c r="R83" s="17">
        <v>0</v>
      </c>
      <c r="S83" s="22">
        <f>SUM(J83:R83)</f>
        <v>75</v>
      </c>
      <c r="T83" s="18">
        <f>(S83/$S$158)*100</f>
        <v>0.13877838017874655</v>
      </c>
      <c r="U83" s="18">
        <f>U82+T83</f>
        <v>96.839553688729396</v>
      </c>
      <c r="V83" s="37">
        <f t="shared" si="1"/>
        <v>8.3333333333333339</v>
      </c>
    </row>
    <row r="84" spans="2:22" ht="13.5" customHeight="1" x14ac:dyDescent="0.2">
      <c r="B84" s="23">
        <v>71</v>
      </c>
      <c r="C84" s="48" t="s">
        <v>37</v>
      </c>
      <c r="D84" s="79">
        <v>0</v>
      </c>
      <c r="E84" s="79">
        <v>0</v>
      </c>
      <c r="F84" s="79">
        <v>0</v>
      </c>
      <c r="G84" s="79">
        <v>0</v>
      </c>
      <c r="H84" s="80">
        <v>0</v>
      </c>
      <c r="I84" s="80">
        <v>10</v>
      </c>
      <c r="J84" s="23">
        <v>0</v>
      </c>
      <c r="K84" s="23">
        <v>8</v>
      </c>
      <c r="L84" s="23">
        <v>0</v>
      </c>
      <c r="M84" s="23">
        <v>0</v>
      </c>
      <c r="N84" s="23">
        <v>4</v>
      </c>
      <c r="O84" s="23">
        <v>27</v>
      </c>
      <c r="P84" s="23">
        <v>20</v>
      </c>
      <c r="Q84" s="23">
        <v>3</v>
      </c>
      <c r="R84" s="23">
        <v>6</v>
      </c>
      <c r="S84" s="22">
        <f>SUM(J84:R84)</f>
        <v>68</v>
      </c>
      <c r="T84" s="18">
        <f>(S84/$S$158)*100</f>
        <v>0.12582573136206354</v>
      </c>
      <c r="U84" s="18">
        <f>U83+T84</f>
        <v>96.965379420091466</v>
      </c>
      <c r="V84" s="37">
        <f t="shared" si="1"/>
        <v>7.5555555555555554</v>
      </c>
    </row>
    <row r="85" spans="2:22" ht="13.5" customHeight="1" x14ac:dyDescent="0.2">
      <c r="B85" s="23">
        <v>72</v>
      </c>
      <c r="C85" s="20" t="s">
        <v>77</v>
      </c>
      <c r="D85" s="76">
        <v>0</v>
      </c>
      <c r="E85" s="76">
        <v>0</v>
      </c>
      <c r="F85" s="76">
        <v>0</v>
      </c>
      <c r="G85" s="76">
        <v>0</v>
      </c>
      <c r="H85" s="77">
        <v>6</v>
      </c>
      <c r="I85" s="77">
        <v>6</v>
      </c>
      <c r="J85" s="17">
        <v>7</v>
      </c>
      <c r="K85" s="17">
        <v>7</v>
      </c>
      <c r="L85" s="17">
        <v>12</v>
      </c>
      <c r="M85" s="17">
        <v>15</v>
      </c>
      <c r="N85" s="17">
        <v>16</v>
      </c>
      <c r="O85" s="17">
        <v>10</v>
      </c>
      <c r="P85" s="17">
        <v>0</v>
      </c>
      <c r="Q85" s="17">
        <v>0</v>
      </c>
      <c r="R85" s="17">
        <v>0</v>
      </c>
      <c r="S85" s="22">
        <f>SUM(J85:R85)</f>
        <v>67</v>
      </c>
      <c r="T85" s="18">
        <f>(S85/$S$158)*100</f>
        <v>0.12397535295968025</v>
      </c>
      <c r="U85" s="18">
        <f>U84+T85</f>
        <v>97.089354773051141</v>
      </c>
      <c r="V85" s="37">
        <f t="shared" si="1"/>
        <v>7.4444444444444446</v>
      </c>
    </row>
    <row r="86" spans="2:22" ht="13.5" customHeight="1" x14ac:dyDescent="0.2">
      <c r="B86" s="23">
        <v>73</v>
      </c>
      <c r="C86" s="20" t="s">
        <v>85</v>
      </c>
      <c r="D86" s="76">
        <v>0</v>
      </c>
      <c r="E86" s="76">
        <v>5</v>
      </c>
      <c r="F86" s="76">
        <v>0</v>
      </c>
      <c r="G86" s="76">
        <v>0</v>
      </c>
      <c r="H86" s="77">
        <v>6</v>
      </c>
      <c r="I86" s="77">
        <v>0</v>
      </c>
      <c r="J86" s="17">
        <v>0</v>
      </c>
      <c r="K86" s="17">
        <v>10</v>
      </c>
      <c r="L86" s="17">
        <v>7</v>
      </c>
      <c r="M86" s="17">
        <v>0</v>
      </c>
      <c r="N86" s="17">
        <v>19</v>
      </c>
      <c r="O86" s="17">
        <v>15</v>
      </c>
      <c r="P86" s="17">
        <v>1</v>
      </c>
      <c r="Q86" s="17">
        <v>12</v>
      </c>
      <c r="R86" s="17">
        <v>1</v>
      </c>
      <c r="S86" s="22">
        <f>SUM(J86:R86)</f>
        <v>65</v>
      </c>
      <c r="T86" s="18">
        <f>(S86/$S$158)*100</f>
        <v>0.12027459615491368</v>
      </c>
      <c r="U86" s="18">
        <f>U85+T86</f>
        <v>97.209629369206056</v>
      </c>
      <c r="V86" s="37">
        <f t="shared" si="1"/>
        <v>7.2222222222222223</v>
      </c>
    </row>
    <row r="87" spans="2:22" ht="13.5" customHeight="1" x14ac:dyDescent="0.2">
      <c r="B87" s="23">
        <v>74</v>
      </c>
      <c r="C87" s="20" t="s">
        <v>78</v>
      </c>
      <c r="D87" s="76">
        <v>12</v>
      </c>
      <c r="E87" s="76">
        <v>0</v>
      </c>
      <c r="F87" s="76">
        <v>3</v>
      </c>
      <c r="G87" s="76">
        <v>0</v>
      </c>
      <c r="H87" s="77">
        <v>5</v>
      </c>
      <c r="I87" s="77">
        <v>0</v>
      </c>
      <c r="J87" s="17">
        <v>0</v>
      </c>
      <c r="K87" s="17">
        <v>0</v>
      </c>
      <c r="L87" s="17">
        <v>12</v>
      </c>
      <c r="M87" s="17">
        <v>14</v>
      </c>
      <c r="N87" s="17">
        <v>13</v>
      </c>
      <c r="O87" s="17">
        <v>2</v>
      </c>
      <c r="P87" s="17">
        <v>19</v>
      </c>
      <c r="Q87" s="17">
        <v>0</v>
      </c>
      <c r="R87" s="17">
        <v>0</v>
      </c>
      <c r="S87" s="22">
        <f>SUM(J87:R87)</f>
        <v>60</v>
      </c>
      <c r="T87" s="18">
        <f>(S87/$S$158)*100</f>
        <v>0.11102270414299724</v>
      </c>
      <c r="U87" s="18">
        <f>U86+T87</f>
        <v>97.320652073349052</v>
      </c>
      <c r="V87" s="37">
        <f t="shared" si="1"/>
        <v>6.666666666666667</v>
      </c>
    </row>
    <row r="88" spans="2:22" ht="13.5" customHeight="1" x14ac:dyDescent="0.2">
      <c r="B88" s="23">
        <v>75</v>
      </c>
      <c r="C88" s="20" t="s">
        <v>119</v>
      </c>
      <c r="D88" s="76">
        <v>11</v>
      </c>
      <c r="E88" s="76">
        <v>7</v>
      </c>
      <c r="F88" s="76">
        <v>40</v>
      </c>
      <c r="G88" s="76">
        <v>1</v>
      </c>
      <c r="H88" s="77">
        <v>11</v>
      </c>
      <c r="I88" s="77">
        <v>7</v>
      </c>
      <c r="J88" s="17">
        <v>0</v>
      </c>
      <c r="K88" s="17">
        <v>0</v>
      </c>
      <c r="L88" s="17">
        <v>0</v>
      </c>
      <c r="M88" s="17">
        <v>5</v>
      </c>
      <c r="N88" s="17">
        <v>12</v>
      </c>
      <c r="O88" s="17">
        <v>19</v>
      </c>
      <c r="P88" s="17">
        <v>1</v>
      </c>
      <c r="Q88" s="17">
        <v>10</v>
      </c>
      <c r="R88" s="17">
        <v>10</v>
      </c>
      <c r="S88" s="22">
        <f>SUM(J88:R88)</f>
        <v>57</v>
      </c>
      <c r="T88" s="18">
        <f>(S88/$S$158)*100</f>
        <v>0.10547156893584739</v>
      </c>
      <c r="U88" s="18">
        <f>U87+T88</f>
        <v>97.426123642284892</v>
      </c>
      <c r="V88" s="37">
        <f t="shared" si="1"/>
        <v>6.333333333333333</v>
      </c>
    </row>
    <row r="89" spans="2:22" ht="13.5" customHeight="1" x14ac:dyDescent="0.2">
      <c r="B89" s="23">
        <v>76</v>
      </c>
      <c r="C89" s="20" t="s">
        <v>76</v>
      </c>
      <c r="D89" s="76">
        <v>16</v>
      </c>
      <c r="E89" s="76">
        <v>15</v>
      </c>
      <c r="F89" s="76">
        <v>15</v>
      </c>
      <c r="G89" s="76">
        <v>10</v>
      </c>
      <c r="H89" s="77">
        <v>19</v>
      </c>
      <c r="I89" s="77">
        <v>8</v>
      </c>
      <c r="J89" s="17">
        <v>34</v>
      </c>
      <c r="K89" s="17">
        <v>4</v>
      </c>
      <c r="L89" s="17">
        <v>12</v>
      </c>
      <c r="M89" s="17">
        <v>0</v>
      </c>
      <c r="N89" s="17">
        <v>2</v>
      </c>
      <c r="O89" s="17">
        <v>0</v>
      </c>
      <c r="P89" s="17">
        <v>0</v>
      </c>
      <c r="Q89" s="17">
        <v>0</v>
      </c>
      <c r="R89" s="17">
        <v>0</v>
      </c>
      <c r="S89" s="22">
        <f>SUM(J89:R89)</f>
        <v>52</v>
      </c>
      <c r="T89" s="18">
        <f>(S89/$S$158)*100</f>
        <v>9.6219676923930936E-2</v>
      </c>
      <c r="U89" s="18">
        <f>U88+T89</f>
        <v>97.522343319208829</v>
      </c>
      <c r="V89" s="37">
        <f t="shared" si="1"/>
        <v>5.7777777777777777</v>
      </c>
    </row>
    <row r="90" spans="2:22" ht="13.5" customHeight="1" x14ac:dyDescent="0.2">
      <c r="B90" s="23">
        <v>77</v>
      </c>
      <c r="C90" s="20" t="s">
        <v>101</v>
      </c>
      <c r="D90" s="76">
        <v>10</v>
      </c>
      <c r="E90" s="76">
        <v>21</v>
      </c>
      <c r="F90" s="76">
        <v>6</v>
      </c>
      <c r="G90" s="76">
        <v>11</v>
      </c>
      <c r="H90" s="77">
        <v>0</v>
      </c>
      <c r="I90" s="77">
        <v>0</v>
      </c>
      <c r="J90" s="17">
        <v>0</v>
      </c>
      <c r="K90" s="17">
        <v>5</v>
      </c>
      <c r="L90" s="17">
        <v>0</v>
      </c>
      <c r="M90" s="17">
        <v>0</v>
      </c>
      <c r="N90" s="17">
        <v>0</v>
      </c>
      <c r="O90" s="17">
        <v>0</v>
      </c>
      <c r="P90" s="17">
        <v>14</v>
      </c>
      <c r="Q90" s="17">
        <v>32</v>
      </c>
      <c r="R90" s="17">
        <v>0</v>
      </c>
      <c r="S90" s="22">
        <f>SUM(J90:R90)</f>
        <v>51</v>
      </c>
      <c r="T90" s="18">
        <f>(S90/$S$158)*100</f>
        <v>9.4369298521547657E-2</v>
      </c>
      <c r="U90" s="18">
        <f>U89+T90</f>
        <v>97.616712617730371</v>
      </c>
      <c r="V90" s="37">
        <f t="shared" si="1"/>
        <v>5.666666666666667</v>
      </c>
    </row>
    <row r="91" spans="2:22" ht="13.5" customHeight="1" x14ac:dyDescent="0.2">
      <c r="B91" s="23">
        <v>78</v>
      </c>
      <c r="C91" s="20" t="s">
        <v>93</v>
      </c>
      <c r="D91" s="76">
        <v>0</v>
      </c>
      <c r="E91" s="76">
        <v>0</v>
      </c>
      <c r="F91" s="76">
        <v>0</v>
      </c>
      <c r="G91" s="76">
        <v>11</v>
      </c>
      <c r="H91" s="77">
        <v>0</v>
      </c>
      <c r="I91" s="77">
        <v>8</v>
      </c>
      <c r="J91" s="17">
        <v>0</v>
      </c>
      <c r="K91" s="17">
        <v>0</v>
      </c>
      <c r="L91" s="17">
        <v>2</v>
      </c>
      <c r="M91" s="17">
        <v>25</v>
      </c>
      <c r="N91" s="17">
        <v>0</v>
      </c>
      <c r="O91" s="17">
        <v>0</v>
      </c>
      <c r="P91" s="17">
        <v>6</v>
      </c>
      <c r="Q91" s="17">
        <v>13</v>
      </c>
      <c r="R91" s="17">
        <v>5</v>
      </c>
      <c r="S91" s="22">
        <f>SUM(J91:R91)</f>
        <v>51</v>
      </c>
      <c r="T91" s="18">
        <f>(S91/$S$158)*100</f>
        <v>9.4369298521547657E-2</v>
      </c>
      <c r="U91" s="18">
        <f>U90+T91</f>
        <v>97.711081916251914</v>
      </c>
      <c r="V91" s="37">
        <f t="shared" si="1"/>
        <v>5.666666666666667</v>
      </c>
    </row>
    <row r="92" spans="2:22" ht="13.5" customHeight="1" x14ac:dyDescent="0.2">
      <c r="B92" s="23">
        <v>79</v>
      </c>
      <c r="C92" s="48" t="s">
        <v>32</v>
      </c>
      <c r="D92" s="79">
        <v>0</v>
      </c>
      <c r="E92" s="79">
        <v>0</v>
      </c>
      <c r="F92" s="79">
        <v>0</v>
      </c>
      <c r="G92" s="79">
        <v>0</v>
      </c>
      <c r="H92" s="80">
        <v>0</v>
      </c>
      <c r="I92" s="80">
        <v>8</v>
      </c>
      <c r="J92" s="23">
        <v>0</v>
      </c>
      <c r="K92" s="23">
        <v>0</v>
      </c>
      <c r="L92" s="23">
        <v>0</v>
      </c>
      <c r="M92" s="23">
        <v>14</v>
      </c>
      <c r="N92" s="23">
        <v>5</v>
      </c>
      <c r="O92" s="23">
        <v>0</v>
      </c>
      <c r="P92" s="23">
        <v>15</v>
      </c>
      <c r="Q92" s="23">
        <v>17</v>
      </c>
      <c r="R92" s="23">
        <v>0</v>
      </c>
      <c r="S92" s="22">
        <f>SUM(J92:R92)</f>
        <v>51</v>
      </c>
      <c r="T92" s="18">
        <f>(S92/$S$158)*100</f>
        <v>9.4369298521547657E-2</v>
      </c>
      <c r="U92" s="18">
        <f>U91+T92</f>
        <v>97.805451214773456</v>
      </c>
      <c r="V92" s="37">
        <f t="shared" si="1"/>
        <v>5.666666666666667</v>
      </c>
    </row>
    <row r="93" spans="2:22" ht="13.5" customHeight="1" x14ac:dyDescent="0.2">
      <c r="B93" s="23">
        <v>80</v>
      </c>
      <c r="C93" s="20" t="s">
        <v>113</v>
      </c>
      <c r="D93" s="76">
        <v>42</v>
      </c>
      <c r="E93" s="76">
        <v>39</v>
      </c>
      <c r="F93" s="76">
        <v>38</v>
      </c>
      <c r="G93" s="76">
        <v>5</v>
      </c>
      <c r="H93" s="77">
        <v>1</v>
      </c>
      <c r="I93" s="77">
        <v>8</v>
      </c>
      <c r="J93" s="17">
        <v>4</v>
      </c>
      <c r="K93" s="17">
        <v>0</v>
      </c>
      <c r="L93" s="17">
        <v>0</v>
      </c>
      <c r="M93" s="17">
        <v>0</v>
      </c>
      <c r="N93" s="17">
        <v>3</v>
      </c>
      <c r="O93" s="17">
        <v>7</v>
      </c>
      <c r="P93" s="17">
        <v>10</v>
      </c>
      <c r="Q93" s="17">
        <v>14</v>
      </c>
      <c r="R93" s="17">
        <v>12</v>
      </c>
      <c r="S93" s="22">
        <f>SUM(J93:R93)</f>
        <v>50</v>
      </c>
      <c r="T93" s="18">
        <f>(S93/$S$158)*100</f>
        <v>9.2518920119164377E-2</v>
      </c>
      <c r="U93" s="18">
        <f>U92+T93</f>
        <v>97.897970134892617</v>
      </c>
      <c r="V93" s="37">
        <f t="shared" si="1"/>
        <v>5.5555555555555554</v>
      </c>
    </row>
    <row r="94" spans="2:22" ht="13.5" customHeight="1" x14ac:dyDescent="0.2">
      <c r="B94" s="23">
        <v>81</v>
      </c>
      <c r="C94" s="20" t="s">
        <v>86</v>
      </c>
      <c r="D94" s="76">
        <v>0</v>
      </c>
      <c r="E94" s="76">
        <v>0</v>
      </c>
      <c r="F94" s="76">
        <v>0</v>
      </c>
      <c r="G94" s="76">
        <v>2</v>
      </c>
      <c r="H94" s="77">
        <v>0</v>
      </c>
      <c r="I94" s="77">
        <v>0</v>
      </c>
      <c r="J94" s="17">
        <v>9</v>
      </c>
      <c r="K94" s="17">
        <v>0</v>
      </c>
      <c r="L94" s="17">
        <v>6</v>
      </c>
      <c r="M94" s="17">
        <v>15</v>
      </c>
      <c r="N94" s="17">
        <v>11</v>
      </c>
      <c r="O94" s="17">
        <v>4</v>
      </c>
      <c r="P94" s="17">
        <v>4</v>
      </c>
      <c r="Q94" s="17">
        <v>0</v>
      </c>
      <c r="R94" s="17">
        <v>0</v>
      </c>
      <c r="S94" s="22">
        <f>SUM(J94:R94)</f>
        <v>49</v>
      </c>
      <c r="T94" s="18">
        <f>(S94/$S$158)*100</f>
        <v>9.0668541716781084E-2</v>
      </c>
      <c r="U94" s="18">
        <f>U93+T94</f>
        <v>97.988638676609398</v>
      </c>
      <c r="V94" s="37">
        <f t="shared" si="1"/>
        <v>5.4444444444444446</v>
      </c>
    </row>
    <row r="95" spans="2:22" ht="13.5" customHeight="1" x14ac:dyDescent="0.2">
      <c r="B95" s="23">
        <v>82</v>
      </c>
      <c r="C95" s="20" t="s">
        <v>75</v>
      </c>
      <c r="D95" s="76">
        <v>0</v>
      </c>
      <c r="E95" s="76">
        <v>0</v>
      </c>
      <c r="F95" s="76">
        <v>0</v>
      </c>
      <c r="G95" s="76">
        <v>0</v>
      </c>
      <c r="H95" s="77">
        <v>0</v>
      </c>
      <c r="I95" s="77">
        <v>0</v>
      </c>
      <c r="J95" s="17">
        <v>0</v>
      </c>
      <c r="K95" s="17">
        <v>4</v>
      </c>
      <c r="L95" s="17">
        <v>15</v>
      </c>
      <c r="M95" s="17">
        <v>0</v>
      </c>
      <c r="N95" s="17">
        <v>24</v>
      </c>
      <c r="O95" s="17">
        <v>0</v>
      </c>
      <c r="P95" s="17">
        <v>5</v>
      </c>
      <c r="Q95" s="17">
        <v>0</v>
      </c>
      <c r="R95" s="17">
        <v>0</v>
      </c>
      <c r="S95" s="22">
        <f>SUM(J95:R95)</f>
        <v>48</v>
      </c>
      <c r="T95" s="18">
        <f>(S95/$S$158)*100</f>
        <v>8.8818163314397791E-2</v>
      </c>
      <c r="U95" s="18">
        <f>U94+T95</f>
        <v>98.077456839923798</v>
      </c>
      <c r="V95" s="37">
        <f t="shared" si="1"/>
        <v>5.333333333333333</v>
      </c>
    </row>
    <row r="96" spans="2:22" ht="13.5" customHeight="1" x14ac:dyDescent="0.2">
      <c r="B96" s="23">
        <v>83</v>
      </c>
      <c r="C96" s="20" t="s">
        <v>115</v>
      </c>
      <c r="D96" s="76">
        <v>6</v>
      </c>
      <c r="E96" s="76">
        <v>6</v>
      </c>
      <c r="F96" s="76">
        <v>0</v>
      </c>
      <c r="G96" s="76">
        <v>10</v>
      </c>
      <c r="H96" s="77">
        <v>0</v>
      </c>
      <c r="I96" s="77">
        <v>5</v>
      </c>
      <c r="J96" s="26">
        <v>12</v>
      </c>
      <c r="K96" s="17">
        <v>0</v>
      </c>
      <c r="L96" s="17">
        <v>0</v>
      </c>
      <c r="M96" s="17">
        <v>3</v>
      </c>
      <c r="N96" s="17">
        <v>3</v>
      </c>
      <c r="O96" s="17">
        <v>1</v>
      </c>
      <c r="P96" s="17">
        <v>0</v>
      </c>
      <c r="Q96" s="17">
        <v>13</v>
      </c>
      <c r="R96" s="17">
        <v>15</v>
      </c>
      <c r="S96" s="22">
        <f>SUM(J96:R96)</f>
        <v>47</v>
      </c>
      <c r="T96" s="18">
        <f>(S96/$S$158)*100</f>
        <v>8.6967784912014512E-2</v>
      </c>
      <c r="U96" s="18">
        <f>U95+T96</f>
        <v>98.164424624835817</v>
      </c>
      <c r="V96" s="37">
        <f t="shared" si="1"/>
        <v>5.2222222222222223</v>
      </c>
    </row>
    <row r="97" spans="2:22" ht="13.5" customHeight="1" x14ac:dyDescent="0.2">
      <c r="B97" s="23">
        <v>84</v>
      </c>
      <c r="C97" s="20" t="s">
        <v>83</v>
      </c>
      <c r="D97" s="76">
        <v>0</v>
      </c>
      <c r="E97" s="76">
        <v>0</v>
      </c>
      <c r="F97" s="76">
        <v>0</v>
      </c>
      <c r="G97" s="76">
        <v>0</v>
      </c>
      <c r="H97" s="77">
        <v>0</v>
      </c>
      <c r="I97" s="77">
        <v>0</v>
      </c>
      <c r="J97" s="17">
        <v>0</v>
      </c>
      <c r="K97" s="17">
        <v>10</v>
      </c>
      <c r="L97" s="17">
        <v>9</v>
      </c>
      <c r="M97" s="17">
        <v>0</v>
      </c>
      <c r="N97" s="17">
        <v>4</v>
      </c>
      <c r="O97" s="17">
        <v>5</v>
      </c>
      <c r="P97" s="17">
        <v>14</v>
      </c>
      <c r="Q97" s="17">
        <v>1</v>
      </c>
      <c r="R97" s="17">
        <v>3</v>
      </c>
      <c r="S97" s="22">
        <f>SUM(J97:R97)</f>
        <v>46</v>
      </c>
      <c r="T97" s="18">
        <f>(S97/$S$158)*100</f>
        <v>8.5117406509631219E-2</v>
      </c>
      <c r="U97" s="18">
        <f>U96+T97</f>
        <v>98.249542031345442</v>
      </c>
      <c r="V97" s="37">
        <f t="shared" si="1"/>
        <v>5.1111111111111107</v>
      </c>
    </row>
    <row r="98" spans="2:22" ht="13.5" customHeight="1" x14ac:dyDescent="0.2">
      <c r="B98" s="23">
        <v>85</v>
      </c>
      <c r="C98" s="20" t="s">
        <v>88</v>
      </c>
      <c r="D98" s="76">
        <v>0</v>
      </c>
      <c r="E98" s="76">
        <v>0</v>
      </c>
      <c r="F98" s="76">
        <v>0</v>
      </c>
      <c r="G98" s="76">
        <v>0</v>
      </c>
      <c r="H98" s="77">
        <v>0</v>
      </c>
      <c r="I98" s="77">
        <v>0</v>
      </c>
      <c r="J98" s="17">
        <v>0</v>
      </c>
      <c r="K98" s="17">
        <v>12</v>
      </c>
      <c r="L98" s="17">
        <v>6</v>
      </c>
      <c r="M98" s="17">
        <v>8</v>
      </c>
      <c r="N98" s="17">
        <v>7</v>
      </c>
      <c r="O98" s="17">
        <v>2</v>
      </c>
      <c r="P98" s="17">
        <v>0</v>
      </c>
      <c r="Q98" s="17">
        <v>4</v>
      </c>
      <c r="R98" s="17">
        <v>7</v>
      </c>
      <c r="S98" s="22">
        <f>SUM(J98:R98)</f>
        <v>46</v>
      </c>
      <c r="T98" s="18">
        <f>(S98/$S$158)*100</f>
        <v>8.5117406509631219E-2</v>
      </c>
      <c r="U98" s="18">
        <f>U97+T98</f>
        <v>98.334659437855066</v>
      </c>
      <c r="V98" s="37">
        <f t="shared" si="1"/>
        <v>5.1111111111111107</v>
      </c>
    </row>
    <row r="99" spans="2:22" ht="13.5" customHeight="1" x14ac:dyDescent="0.2">
      <c r="B99" s="23">
        <v>86</v>
      </c>
      <c r="C99" s="20" t="s">
        <v>98</v>
      </c>
      <c r="D99" s="76">
        <v>0</v>
      </c>
      <c r="E99" s="76">
        <v>0</v>
      </c>
      <c r="F99" s="76">
        <v>3</v>
      </c>
      <c r="G99" s="76">
        <v>10</v>
      </c>
      <c r="H99" s="77">
        <v>6</v>
      </c>
      <c r="I99" s="77">
        <v>0</v>
      </c>
      <c r="J99" s="17">
        <v>17</v>
      </c>
      <c r="K99" s="17">
        <v>15</v>
      </c>
      <c r="L99" s="17">
        <v>0</v>
      </c>
      <c r="M99" s="17">
        <v>0</v>
      </c>
      <c r="N99" s="17">
        <v>0</v>
      </c>
      <c r="O99" s="17">
        <v>2</v>
      </c>
      <c r="P99" s="17">
        <v>10</v>
      </c>
      <c r="Q99" s="17">
        <v>0</v>
      </c>
      <c r="R99" s="17">
        <v>0</v>
      </c>
      <c r="S99" s="22">
        <f>SUM(J99:R99)</f>
        <v>44</v>
      </c>
      <c r="T99" s="18">
        <f>(S99/$S$158)*100</f>
        <v>8.1416649704864646E-2</v>
      </c>
      <c r="U99" s="18">
        <f>U98+T99</f>
        <v>98.416076087559929</v>
      </c>
      <c r="V99" s="37">
        <f t="shared" si="1"/>
        <v>4.8888888888888893</v>
      </c>
    </row>
    <row r="100" spans="2:22" ht="13.5" customHeight="1" x14ac:dyDescent="0.2">
      <c r="B100" s="23">
        <v>87</v>
      </c>
      <c r="C100" s="20" t="s">
        <v>114</v>
      </c>
      <c r="D100" s="76">
        <v>0</v>
      </c>
      <c r="E100" s="76">
        <v>12</v>
      </c>
      <c r="F100" s="76">
        <v>21</v>
      </c>
      <c r="G100" s="76">
        <v>21</v>
      </c>
      <c r="H100" s="77">
        <v>17</v>
      </c>
      <c r="I100" s="77">
        <v>20</v>
      </c>
      <c r="J100" s="17">
        <v>0</v>
      </c>
      <c r="K100" s="17">
        <v>0</v>
      </c>
      <c r="L100" s="17">
        <v>0</v>
      </c>
      <c r="M100" s="17">
        <v>13</v>
      </c>
      <c r="N100" s="17">
        <v>10</v>
      </c>
      <c r="O100" s="17">
        <v>0</v>
      </c>
      <c r="P100" s="17">
        <v>0</v>
      </c>
      <c r="Q100" s="17">
        <v>10</v>
      </c>
      <c r="R100" s="17">
        <v>10</v>
      </c>
      <c r="S100" s="22">
        <f>SUM(J100:R100)</f>
        <v>43</v>
      </c>
      <c r="T100" s="18">
        <f>(S100/$S$158)*100</f>
        <v>7.9566271302481367E-2</v>
      </c>
      <c r="U100" s="18">
        <f>U99+T100</f>
        <v>98.495642358862412</v>
      </c>
      <c r="V100" s="37">
        <f t="shared" si="1"/>
        <v>4.7777777777777777</v>
      </c>
    </row>
    <row r="101" spans="2:22" ht="13.5" customHeight="1" x14ac:dyDescent="0.2">
      <c r="B101" s="23">
        <v>88</v>
      </c>
      <c r="C101" s="20" t="s">
        <v>172</v>
      </c>
      <c r="D101" s="76">
        <v>0</v>
      </c>
      <c r="E101" s="76">
        <v>0</v>
      </c>
      <c r="F101" s="76">
        <v>0</v>
      </c>
      <c r="G101" s="76">
        <v>0</v>
      </c>
      <c r="H101" s="76">
        <v>0</v>
      </c>
      <c r="I101" s="76">
        <v>0</v>
      </c>
      <c r="J101" s="20">
        <v>0</v>
      </c>
      <c r="K101" s="20">
        <v>0</v>
      </c>
      <c r="L101" s="20">
        <v>0</v>
      </c>
      <c r="M101" s="20">
        <v>0</v>
      </c>
      <c r="N101" s="20">
        <v>0</v>
      </c>
      <c r="O101" s="20">
        <v>0</v>
      </c>
      <c r="P101" s="17">
        <v>14</v>
      </c>
      <c r="Q101" s="17">
        <v>14</v>
      </c>
      <c r="R101" s="17">
        <v>15</v>
      </c>
      <c r="S101" s="22">
        <f>SUM(J101:R101)</f>
        <v>43</v>
      </c>
      <c r="T101" s="18">
        <f>(S101/$S$158)*100</f>
        <v>7.9566271302481367E-2</v>
      </c>
      <c r="U101" s="18">
        <f>U100+T101</f>
        <v>98.575208630164894</v>
      </c>
      <c r="V101" s="37">
        <f t="shared" si="1"/>
        <v>4.7777777777777777</v>
      </c>
    </row>
    <row r="102" spans="2:22" ht="13.5" customHeight="1" x14ac:dyDescent="0.2">
      <c r="B102" s="23">
        <v>89</v>
      </c>
      <c r="C102" s="20" t="s">
        <v>120</v>
      </c>
      <c r="D102" s="76">
        <v>0</v>
      </c>
      <c r="E102" s="76">
        <v>0</v>
      </c>
      <c r="F102" s="76">
        <v>0</v>
      </c>
      <c r="G102" s="76">
        <v>0</v>
      </c>
      <c r="H102" s="77">
        <v>0</v>
      </c>
      <c r="I102" s="77">
        <v>5</v>
      </c>
      <c r="J102" s="17">
        <v>0</v>
      </c>
      <c r="K102" s="17">
        <v>0</v>
      </c>
      <c r="L102" s="17">
        <v>0</v>
      </c>
      <c r="M102" s="17">
        <v>0</v>
      </c>
      <c r="N102" s="17">
        <v>0</v>
      </c>
      <c r="O102" s="17">
        <v>10</v>
      </c>
      <c r="P102" s="17">
        <v>13</v>
      </c>
      <c r="Q102" s="17">
        <v>18</v>
      </c>
      <c r="R102" s="17">
        <v>0</v>
      </c>
      <c r="S102" s="22">
        <f>SUM(J102:R102)</f>
        <v>41</v>
      </c>
      <c r="T102" s="18">
        <f>(S102/$S$158)*100</f>
        <v>7.5865514497714781E-2</v>
      </c>
      <c r="U102" s="18">
        <f>U101+T102</f>
        <v>98.651074144662616</v>
      </c>
      <c r="V102" s="37">
        <f t="shared" si="1"/>
        <v>4.5555555555555554</v>
      </c>
    </row>
    <row r="103" spans="2:22" ht="13.5" customHeight="1" x14ac:dyDescent="0.2">
      <c r="B103" s="23">
        <v>90</v>
      </c>
      <c r="C103" s="20" t="s">
        <v>171</v>
      </c>
      <c r="D103" s="76">
        <v>0</v>
      </c>
      <c r="E103" s="76">
        <v>0</v>
      </c>
      <c r="F103" s="76">
        <v>0</v>
      </c>
      <c r="G103" s="76">
        <v>0</v>
      </c>
      <c r="H103" s="77">
        <v>0</v>
      </c>
      <c r="I103" s="77">
        <v>0</v>
      </c>
      <c r="J103" s="17">
        <v>0</v>
      </c>
      <c r="K103" s="17">
        <v>0</v>
      </c>
      <c r="L103" s="17">
        <v>0</v>
      </c>
      <c r="M103" s="17">
        <v>0</v>
      </c>
      <c r="N103" s="17">
        <v>0</v>
      </c>
      <c r="O103" s="17">
        <v>3</v>
      </c>
      <c r="P103" s="17">
        <v>0</v>
      </c>
      <c r="Q103" s="17">
        <v>17</v>
      </c>
      <c r="R103" s="17">
        <v>20</v>
      </c>
      <c r="S103" s="22">
        <f>SUM(J103:R103)</f>
        <v>40</v>
      </c>
      <c r="T103" s="18">
        <f>(S103/$S$158)*100</f>
        <v>7.4015136095331502E-2</v>
      </c>
      <c r="U103" s="18">
        <f>U102+T103</f>
        <v>98.725089280757942</v>
      </c>
      <c r="V103" s="37">
        <f t="shared" si="1"/>
        <v>4.4444444444444446</v>
      </c>
    </row>
    <row r="104" spans="2:22" ht="13.5" customHeight="1" x14ac:dyDescent="0.2">
      <c r="B104" s="23">
        <v>91</v>
      </c>
      <c r="C104" s="20" t="s">
        <v>96</v>
      </c>
      <c r="D104" s="76">
        <v>0</v>
      </c>
      <c r="E104" s="76">
        <v>21</v>
      </c>
      <c r="F104" s="76">
        <v>17</v>
      </c>
      <c r="G104" s="76">
        <v>2</v>
      </c>
      <c r="H104" s="77">
        <v>15</v>
      </c>
      <c r="I104" s="77">
        <v>5</v>
      </c>
      <c r="J104" s="17">
        <v>23</v>
      </c>
      <c r="K104" s="17">
        <v>16</v>
      </c>
      <c r="L104" s="17">
        <v>0</v>
      </c>
      <c r="M104" s="17">
        <v>0</v>
      </c>
      <c r="N104" s="17">
        <v>0</v>
      </c>
      <c r="O104" s="17">
        <v>0</v>
      </c>
      <c r="P104" s="17">
        <v>0</v>
      </c>
      <c r="Q104" s="17">
        <v>0</v>
      </c>
      <c r="R104" s="17">
        <v>0</v>
      </c>
      <c r="S104" s="22">
        <f>SUM(J104:R104)</f>
        <v>39</v>
      </c>
      <c r="T104" s="18">
        <f>(S104/$S$158)*100</f>
        <v>7.2164757692948209E-2</v>
      </c>
      <c r="U104" s="18">
        <f>U103+T104</f>
        <v>98.797254038450887</v>
      </c>
      <c r="V104" s="37">
        <f t="shared" si="1"/>
        <v>4.333333333333333</v>
      </c>
    </row>
    <row r="105" spans="2:22" ht="13.5" customHeight="1" x14ac:dyDescent="0.2">
      <c r="B105" s="23">
        <v>92</v>
      </c>
      <c r="C105" s="20" t="s">
        <v>106</v>
      </c>
      <c r="D105" s="76">
        <v>0</v>
      </c>
      <c r="E105" s="76">
        <v>0</v>
      </c>
      <c r="F105" s="76">
        <v>0</v>
      </c>
      <c r="G105" s="76">
        <v>10</v>
      </c>
      <c r="H105" s="77">
        <v>8</v>
      </c>
      <c r="I105" s="77">
        <v>14</v>
      </c>
      <c r="J105" s="17">
        <v>12</v>
      </c>
      <c r="K105" s="17">
        <v>2</v>
      </c>
      <c r="L105" s="17">
        <v>0</v>
      </c>
      <c r="M105" s="17">
        <v>19</v>
      </c>
      <c r="N105" s="17">
        <v>5</v>
      </c>
      <c r="O105" s="17">
        <v>1</v>
      </c>
      <c r="P105" s="17">
        <v>0</v>
      </c>
      <c r="Q105" s="17">
        <v>0</v>
      </c>
      <c r="R105" s="17">
        <v>0</v>
      </c>
      <c r="S105" s="22">
        <f>SUM(J105:R105)</f>
        <v>39</v>
      </c>
      <c r="T105" s="18">
        <f>(S105/$S$158)*100</f>
        <v>7.2164757692948209E-2</v>
      </c>
      <c r="U105" s="18">
        <f>U104+T105</f>
        <v>98.869418796143833</v>
      </c>
      <c r="V105" s="37">
        <f t="shared" si="1"/>
        <v>4.333333333333333</v>
      </c>
    </row>
    <row r="106" spans="2:22" ht="13.5" customHeight="1" x14ac:dyDescent="0.2">
      <c r="B106" s="23">
        <v>93</v>
      </c>
      <c r="C106" s="20" t="s">
        <v>71</v>
      </c>
      <c r="D106" s="76">
        <v>25</v>
      </c>
      <c r="E106" s="76">
        <v>4</v>
      </c>
      <c r="F106" s="76">
        <v>14</v>
      </c>
      <c r="G106" s="76">
        <v>29</v>
      </c>
      <c r="H106" s="77">
        <v>9</v>
      </c>
      <c r="I106" s="77">
        <v>5</v>
      </c>
      <c r="J106" s="17">
        <v>2</v>
      </c>
      <c r="K106" s="17">
        <v>0</v>
      </c>
      <c r="L106" s="17">
        <v>20</v>
      </c>
      <c r="M106" s="17">
        <v>9</v>
      </c>
      <c r="N106" s="17">
        <v>0</v>
      </c>
      <c r="O106" s="17">
        <v>0</v>
      </c>
      <c r="P106" s="17">
        <v>0</v>
      </c>
      <c r="Q106" s="17">
        <v>1</v>
      </c>
      <c r="R106" s="17">
        <v>3</v>
      </c>
      <c r="S106" s="22">
        <f>SUM(J106:R106)</f>
        <v>35</v>
      </c>
      <c r="T106" s="18">
        <f>(S106/$S$158)*100</f>
        <v>6.4763244083415064E-2</v>
      </c>
      <c r="U106" s="18">
        <f>U105+T106</f>
        <v>98.934182040227242</v>
      </c>
      <c r="V106" s="37">
        <f t="shared" si="1"/>
        <v>3.8888888888888888</v>
      </c>
    </row>
    <row r="107" spans="2:22" ht="13.5" customHeight="1" x14ac:dyDescent="0.2">
      <c r="B107" s="23">
        <v>94</v>
      </c>
      <c r="C107" s="20" t="s">
        <v>100</v>
      </c>
      <c r="D107" s="76">
        <v>0</v>
      </c>
      <c r="E107" s="76">
        <v>8</v>
      </c>
      <c r="F107" s="76">
        <v>0</v>
      </c>
      <c r="G107" s="76">
        <v>7</v>
      </c>
      <c r="H107" s="77">
        <v>36</v>
      </c>
      <c r="I107" s="77">
        <v>0</v>
      </c>
      <c r="J107" s="17">
        <v>15</v>
      </c>
      <c r="K107" s="17">
        <v>12</v>
      </c>
      <c r="L107" s="17">
        <v>0</v>
      </c>
      <c r="M107" s="17">
        <v>0</v>
      </c>
      <c r="N107" s="17">
        <v>0</v>
      </c>
      <c r="O107" s="17">
        <v>0</v>
      </c>
      <c r="P107" s="17">
        <v>0</v>
      </c>
      <c r="Q107" s="17">
        <v>0</v>
      </c>
      <c r="R107" s="17">
        <v>7</v>
      </c>
      <c r="S107" s="22">
        <f>SUM(J107:R107)</f>
        <v>34</v>
      </c>
      <c r="T107" s="18">
        <f>(S107/$S$158)*100</f>
        <v>6.2912865681031771E-2</v>
      </c>
      <c r="U107" s="18">
        <f>U106+T107</f>
        <v>98.99709490590827</v>
      </c>
      <c r="V107" s="37">
        <f t="shared" si="1"/>
        <v>3.7777777777777777</v>
      </c>
    </row>
    <row r="108" spans="2:22" ht="13.5" customHeight="1" x14ac:dyDescent="0.2">
      <c r="B108" s="23">
        <v>95</v>
      </c>
      <c r="C108" s="20" t="s">
        <v>112</v>
      </c>
      <c r="D108" s="76">
        <v>0</v>
      </c>
      <c r="E108" s="76">
        <v>0</v>
      </c>
      <c r="F108" s="76">
        <v>0</v>
      </c>
      <c r="G108" s="76">
        <v>6</v>
      </c>
      <c r="H108" s="77">
        <v>7</v>
      </c>
      <c r="I108" s="77">
        <v>0</v>
      </c>
      <c r="J108" s="17">
        <v>0</v>
      </c>
      <c r="K108" s="17">
        <v>0</v>
      </c>
      <c r="L108" s="17">
        <v>0</v>
      </c>
      <c r="M108" s="17">
        <v>0</v>
      </c>
      <c r="N108" s="17">
        <v>5</v>
      </c>
      <c r="O108" s="17">
        <v>0</v>
      </c>
      <c r="P108" s="17">
        <v>12</v>
      </c>
      <c r="Q108" s="17">
        <v>8</v>
      </c>
      <c r="R108" s="17">
        <v>6</v>
      </c>
      <c r="S108" s="22">
        <f>SUM(J108:R108)</f>
        <v>31</v>
      </c>
      <c r="T108" s="18">
        <f>(S108/$S$158)*100</f>
        <v>5.7361730473881906E-2</v>
      </c>
      <c r="U108" s="18">
        <f>U107+T108</f>
        <v>99.054456636382156</v>
      </c>
      <c r="V108" s="37">
        <f t="shared" si="1"/>
        <v>3.4444444444444446</v>
      </c>
    </row>
    <row r="109" spans="2:22" ht="13.5" customHeight="1" x14ac:dyDescent="0.2">
      <c r="B109" s="23">
        <v>96</v>
      </c>
      <c r="C109" s="20" t="s">
        <v>117</v>
      </c>
      <c r="D109" s="76">
        <v>0</v>
      </c>
      <c r="E109" s="76">
        <v>0</v>
      </c>
      <c r="F109" s="76">
        <v>0</v>
      </c>
      <c r="G109" s="76">
        <v>0</v>
      </c>
      <c r="H109" s="77">
        <v>0</v>
      </c>
      <c r="I109" s="77">
        <v>4</v>
      </c>
      <c r="J109" s="17">
        <v>1</v>
      </c>
      <c r="K109" s="17">
        <v>0</v>
      </c>
      <c r="L109" s="17">
        <v>0</v>
      </c>
      <c r="M109" s="17">
        <v>2</v>
      </c>
      <c r="N109" s="17">
        <v>11</v>
      </c>
      <c r="O109" s="17">
        <v>8</v>
      </c>
      <c r="P109" s="17">
        <v>0</v>
      </c>
      <c r="Q109" s="17">
        <v>4</v>
      </c>
      <c r="R109" s="17">
        <v>4</v>
      </c>
      <c r="S109" s="22">
        <f>SUM(J109:R109)</f>
        <v>30</v>
      </c>
      <c r="T109" s="18">
        <f>(S109/$S$158)*100</f>
        <v>5.5511352071498619E-2</v>
      </c>
      <c r="U109" s="18">
        <f>U108+T109</f>
        <v>99.109967988453661</v>
      </c>
      <c r="V109" s="37">
        <f t="shared" si="1"/>
        <v>3.3333333333333335</v>
      </c>
    </row>
    <row r="110" spans="2:22" ht="13.5" customHeight="1" x14ac:dyDescent="0.2">
      <c r="B110" s="23">
        <v>97</v>
      </c>
      <c r="C110" s="20" t="s">
        <v>135</v>
      </c>
      <c r="D110" s="76">
        <v>0</v>
      </c>
      <c r="E110" s="76">
        <v>0</v>
      </c>
      <c r="F110" s="76">
        <v>14</v>
      </c>
      <c r="G110" s="76">
        <v>0</v>
      </c>
      <c r="H110" s="77">
        <v>0</v>
      </c>
      <c r="I110" s="77">
        <v>0</v>
      </c>
      <c r="J110" s="17">
        <v>0</v>
      </c>
      <c r="K110" s="17">
        <v>0</v>
      </c>
      <c r="L110" s="17">
        <v>0</v>
      </c>
      <c r="M110" s="17">
        <v>0</v>
      </c>
      <c r="N110" s="17">
        <v>4</v>
      </c>
      <c r="O110" s="17">
        <v>8</v>
      </c>
      <c r="P110" s="17">
        <v>15</v>
      </c>
      <c r="Q110" s="17">
        <v>2</v>
      </c>
      <c r="R110" s="17">
        <v>0</v>
      </c>
      <c r="S110" s="22">
        <f>SUM(J110:R110)</f>
        <v>29</v>
      </c>
      <c r="T110" s="18">
        <f>(S110/$S$158)*100</f>
        <v>5.3660973669115333E-2</v>
      </c>
      <c r="U110" s="18">
        <f>U109+T110</f>
        <v>99.163628962122772</v>
      </c>
      <c r="V110" s="37">
        <f t="shared" si="1"/>
        <v>3.2222222222222223</v>
      </c>
    </row>
    <row r="111" spans="2:22" ht="13.5" customHeight="1" x14ac:dyDescent="0.2">
      <c r="B111" s="23">
        <v>98</v>
      </c>
      <c r="C111" s="20" t="s">
        <v>173</v>
      </c>
      <c r="D111" s="76">
        <v>0</v>
      </c>
      <c r="E111" s="76">
        <v>0</v>
      </c>
      <c r="F111" s="76">
        <v>0</v>
      </c>
      <c r="G111" s="76">
        <v>0</v>
      </c>
      <c r="H111" s="76">
        <v>0</v>
      </c>
      <c r="I111" s="76">
        <v>0</v>
      </c>
      <c r="J111" s="20">
        <v>0</v>
      </c>
      <c r="K111" s="20">
        <v>0</v>
      </c>
      <c r="L111" s="20">
        <v>0</v>
      </c>
      <c r="M111" s="20">
        <v>0</v>
      </c>
      <c r="N111" s="20">
        <v>0</v>
      </c>
      <c r="O111" s="20">
        <v>0</v>
      </c>
      <c r="P111" s="17">
        <v>7</v>
      </c>
      <c r="Q111" s="17">
        <v>7</v>
      </c>
      <c r="R111" s="17">
        <v>13</v>
      </c>
      <c r="S111" s="22">
        <f>SUM(J111:R111)</f>
        <v>27</v>
      </c>
      <c r="T111" s="18">
        <f>(S111/$S$158)*100</f>
        <v>4.9960216864348754E-2</v>
      </c>
      <c r="U111" s="18">
        <f>U110+T111</f>
        <v>99.213589178987121</v>
      </c>
      <c r="V111" s="37">
        <f t="shared" si="1"/>
        <v>3</v>
      </c>
    </row>
    <row r="112" spans="2:22" ht="13.5" customHeight="1" x14ac:dyDescent="0.2">
      <c r="B112" s="23">
        <v>99</v>
      </c>
      <c r="C112" s="20" t="s">
        <v>138</v>
      </c>
      <c r="D112" s="76">
        <v>0</v>
      </c>
      <c r="E112" s="76">
        <v>0</v>
      </c>
      <c r="F112" s="76">
        <v>0</v>
      </c>
      <c r="G112" s="76">
        <v>0</v>
      </c>
      <c r="H112" s="77">
        <v>0</v>
      </c>
      <c r="I112" s="77">
        <v>0</v>
      </c>
      <c r="J112" s="17">
        <v>0</v>
      </c>
      <c r="K112" s="17">
        <v>0</v>
      </c>
      <c r="L112" s="17">
        <v>0</v>
      </c>
      <c r="M112" s="17">
        <v>2</v>
      </c>
      <c r="N112" s="17">
        <v>10</v>
      </c>
      <c r="O112" s="17">
        <v>14</v>
      </c>
      <c r="P112" s="17">
        <v>0</v>
      </c>
      <c r="Q112" s="17">
        <v>0</v>
      </c>
      <c r="R112" s="17">
        <v>0</v>
      </c>
      <c r="S112" s="22">
        <f>SUM(J112:R112)</f>
        <v>26</v>
      </c>
      <c r="T112" s="18">
        <f>(S112/$S$158)*100</f>
        <v>4.8109838461965468E-2</v>
      </c>
      <c r="U112" s="18">
        <f>U111+T112</f>
        <v>99.261699017449089</v>
      </c>
      <c r="V112" s="37">
        <f t="shared" si="1"/>
        <v>2.8888888888888888</v>
      </c>
    </row>
    <row r="113" spans="2:22" ht="13.5" customHeight="1" x14ac:dyDescent="0.2">
      <c r="B113" s="23">
        <v>100</v>
      </c>
      <c r="C113" s="20" t="s">
        <v>97</v>
      </c>
      <c r="D113" s="76">
        <v>0</v>
      </c>
      <c r="E113" s="76">
        <v>0</v>
      </c>
      <c r="F113" s="76">
        <v>5</v>
      </c>
      <c r="G113" s="76">
        <v>2</v>
      </c>
      <c r="H113" s="77">
        <v>0</v>
      </c>
      <c r="I113" s="77">
        <v>21</v>
      </c>
      <c r="J113" s="17">
        <v>10</v>
      </c>
      <c r="K113" s="17">
        <v>15</v>
      </c>
      <c r="L113" s="17">
        <v>0</v>
      </c>
      <c r="M113" s="17">
        <v>0</v>
      </c>
      <c r="N113" s="17">
        <v>0</v>
      </c>
      <c r="O113" s="17">
        <v>0</v>
      </c>
      <c r="P113" s="17">
        <v>0</v>
      </c>
      <c r="Q113" s="17">
        <v>0</v>
      </c>
      <c r="R113" s="17">
        <v>0</v>
      </c>
      <c r="S113" s="22">
        <f>SUM(J113:R113)</f>
        <v>25</v>
      </c>
      <c r="T113" s="18">
        <f>(S113/$S$158)*100</f>
        <v>4.6259460059582189E-2</v>
      </c>
      <c r="U113" s="18">
        <f>U112+T113</f>
        <v>99.307958477508677</v>
      </c>
      <c r="V113" s="37">
        <f t="shared" si="1"/>
        <v>2.7777777777777777</v>
      </c>
    </row>
    <row r="114" spans="2:22" ht="13.5" customHeight="1" x14ac:dyDescent="0.2">
      <c r="B114" s="23">
        <v>101</v>
      </c>
      <c r="C114" s="20" t="s">
        <v>107</v>
      </c>
      <c r="D114" s="76">
        <v>0</v>
      </c>
      <c r="E114" s="76">
        <v>0</v>
      </c>
      <c r="F114" s="76">
        <v>0</v>
      </c>
      <c r="G114" s="76">
        <v>0</v>
      </c>
      <c r="H114" s="77">
        <v>0</v>
      </c>
      <c r="I114" s="77">
        <v>4</v>
      </c>
      <c r="J114" s="17">
        <v>0</v>
      </c>
      <c r="K114" s="17">
        <v>2</v>
      </c>
      <c r="L114" s="17">
        <v>0</v>
      </c>
      <c r="M114" s="17">
        <v>0</v>
      </c>
      <c r="N114" s="17">
        <v>0</v>
      </c>
      <c r="O114" s="17">
        <v>15</v>
      </c>
      <c r="P114" s="17">
        <v>0</v>
      </c>
      <c r="Q114" s="17">
        <v>0</v>
      </c>
      <c r="R114" s="17">
        <v>8</v>
      </c>
      <c r="S114" s="22">
        <f>SUM(J114:R114)</f>
        <v>25</v>
      </c>
      <c r="T114" s="18">
        <f>(S114/$S$158)*100</f>
        <v>4.6259460059582189E-2</v>
      </c>
      <c r="U114" s="18">
        <f>U113+T114</f>
        <v>99.354217937568265</v>
      </c>
      <c r="V114" s="37">
        <f t="shared" si="1"/>
        <v>2.7777777777777777</v>
      </c>
    </row>
    <row r="115" spans="2:22" ht="13.5" customHeight="1" x14ac:dyDescent="0.2">
      <c r="B115" s="23">
        <v>102</v>
      </c>
      <c r="C115" s="20" t="s">
        <v>91</v>
      </c>
      <c r="D115" s="76">
        <v>0</v>
      </c>
      <c r="E115" s="76">
        <v>0</v>
      </c>
      <c r="F115" s="76">
        <v>0</v>
      </c>
      <c r="G115" s="76">
        <v>0</v>
      </c>
      <c r="H115" s="77">
        <v>2</v>
      </c>
      <c r="I115" s="77">
        <v>0</v>
      </c>
      <c r="J115" s="17">
        <v>0</v>
      </c>
      <c r="K115" s="17">
        <v>9</v>
      </c>
      <c r="L115" s="17">
        <v>4</v>
      </c>
      <c r="M115" s="17">
        <v>7</v>
      </c>
      <c r="N115" s="17">
        <v>1</v>
      </c>
      <c r="O115" s="17">
        <v>4</v>
      </c>
      <c r="P115" s="17">
        <v>0</v>
      </c>
      <c r="Q115" s="17">
        <v>0</v>
      </c>
      <c r="R115" s="17">
        <v>0</v>
      </c>
      <c r="S115" s="22">
        <f>SUM(J115:R115)</f>
        <v>25</v>
      </c>
      <c r="T115" s="18">
        <f>(S115/$S$158)*100</f>
        <v>4.6259460059582189E-2</v>
      </c>
      <c r="U115" s="18">
        <f>U114+T115</f>
        <v>99.400477397627853</v>
      </c>
      <c r="V115" s="37">
        <f t="shared" si="1"/>
        <v>2.7777777777777777</v>
      </c>
    </row>
    <row r="116" spans="2:22" ht="13.5" customHeight="1" x14ac:dyDescent="0.2">
      <c r="B116" s="23">
        <v>103</v>
      </c>
      <c r="C116" s="20" t="s">
        <v>141</v>
      </c>
      <c r="D116" s="76">
        <v>0</v>
      </c>
      <c r="E116" s="76">
        <v>0</v>
      </c>
      <c r="F116" s="76">
        <v>0</v>
      </c>
      <c r="G116" s="76">
        <v>0</v>
      </c>
      <c r="H116" s="76">
        <v>0</v>
      </c>
      <c r="I116" s="76">
        <v>0</v>
      </c>
      <c r="J116" s="20">
        <v>0</v>
      </c>
      <c r="K116" s="20">
        <v>0</v>
      </c>
      <c r="L116" s="20">
        <v>0</v>
      </c>
      <c r="M116" s="20">
        <v>0</v>
      </c>
      <c r="N116" s="20">
        <v>0</v>
      </c>
      <c r="O116" s="20">
        <v>0</v>
      </c>
      <c r="P116" s="17">
        <v>1</v>
      </c>
      <c r="Q116" s="17">
        <v>12</v>
      </c>
      <c r="R116" s="17">
        <v>12</v>
      </c>
      <c r="S116" s="22">
        <f>SUM(J116:R116)</f>
        <v>25</v>
      </c>
      <c r="T116" s="18">
        <f>(S116/$S$158)*100</f>
        <v>4.6259460059582189E-2</v>
      </c>
      <c r="U116" s="18">
        <f>U115+T116</f>
        <v>99.446736857687441</v>
      </c>
      <c r="V116" s="37">
        <f t="shared" si="1"/>
        <v>2.7777777777777777</v>
      </c>
    </row>
    <row r="117" spans="2:22" ht="13.5" customHeight="1" x14ac:dyDescent="0.2">
      <c r="B117" s="23">
        <v>104</v>
      </c>
      <c r="C117" s="48" t="s">
        <v>44</v>
      </c>
      <c r="D117" s="79">
        <v>0</v>
      </c>
      <c r="E117" s="79">
        <v>0</v>
      </c>
      <c r="F117" s="79">
        <v>0</v>
      </c>
      <c r="G117" s="79">
        <v>0</v>
      </c>
      <c r="H117" s="80">
        <v>0</v>
      </c>
      <c r="I117" s="80">
        <v>0</v>
      </c>
      <c r="J117" s="23">
        <v>0</v>
      </c>
      <c r="K117" s="23">
        <v>0</v>
      </c>
      <c r="L117" s="23">
        <v>0</v>
      </c>
      <c r="M117" s="23">
        <v>0</v>
      </c>
      <c r="N117" s="23">
        <v>0</v>
      </c>
      <c r="O117" s="23">
        <v>0</v>
      </c>
      <c r="P117" s="23">
        <v>8</v>
      </c>
      <c r="Q117" s="23">
        <v>4</v>
      </c>
      <c r="R117" s="23">
        <v>12</v>
      </c>
      <c r="S117" s="22">
        <f>SUM(J117:R117)</f>
        <v>24</v>
      </c>
      <c r="T117" s="18">
        <f>(S117/$S$158)*100</f>
        <v>4.4409081657198896E-2</v>
      </c>
      <c r="U117" s="18">
        <f>U116+T117</f>
        <v>99.491145939344634</v>
      </c>
      <c r="V117" s="37">
        <f t="shared" si="1"/>
        <v>2.6666666666666665</v>
      </c>
    </row>
    <row r="118" spans="2:22" ht="13.5" customHeight="1" x14ac:dyDescent="0.2">
      <c r="B118" s="23">
        <v>105</v>
      </c>
      <c r="C118" s="20" t="s">
        <v>123</v>
      </c>
      <c r="D118" s="76">
        <v>0</v>
      </c>
      <c r="E118" s="76">
        <v>0</v>
      </c>
      <c r="F118" s="76">
        <v>0</v>
      </c>
      <c r="G118" s="76">
        <v>0</v>
      </c>
      <c r="H118" s="77">
        <v>0</v>
      </c>
      <c r="I118" s="77">
        <v>2</v>
      </c>
      <c r="J118" s="17">
        <v>0</v>
      </c>
      <c r="K118" s="17">
        <v>0</v>
      </c>
      <c r="L118" s="17">
        <v>0</v>
      </c>
      <c r="M118" s="17">
        <v>0</v>
      </c>
      <c r="N118" s="17">
        <v>0</v>
      </c>
      <c r="O118" s="17">
        <v>6</v>
      </c>
      <c r="P118" s="17">
        <v>0</v>
      </c>
      <c r="Q118" s="17">
        <v>5</v>
      </c>
      <c r="R118" s="17">
        <v>12</v>
      </c>
      <c r="S118" s="22">
        <f>SUM(J118:R118)</f>
        <v>23</v>
      </c>
      <c r="T118" s="18">
        <f>(S118/$S$158)*100</f>
        <v>4.2558703254815609E-2</v>
      </c>
      <c r="U118" s="18">
        <f>U117+T118</f>
        <v>99.533704642599446</v>
      </c>
      <c r="V118" s="37">
        <f t="shared" si="1"/>
        <v>2.5555555555555554</v>
      </c>
    </row>
    <row r="119" spans="2:22" ht="13.5" customHeight="1" x14ac:dyDescent="0.2">
      <c r="B119" s="23">
        <v>106</v>
      </c>
      <c r="C119" s="20" t="s">
        <v>136</v>
      </c>
      <c r="D119" s="76">
        <v>0</v>
      </c>
      <c r="E119" s="76">
        <v>0</v>
      </c>
      <c r="F119" s="76">
        <v>1</v>
      </c>
      <c r="G119" s="76">
        <v>0</v>
      </c>
      <c r="H119" s="77">
        <v>0</v>
      </c>
      <c r="I119" s="77">
        <v>0</v>
      </c>
      <c r="J119" s="17">
        <v>0</v>
      </c>
      <c r="K119" s="17">
        <v>0</v>
      </c>
      <c r="L119" s="17">
        <v>0</v>
      </c>
      <c r="M119" s="17">
        <v>0</v>
      </c>
      <c r="N119" s="17">
        <v>0</v>
      </c>
      <c r="O119" s="17">
        <v>0</v>
      </c>
      <c r="P119" s="17">
        <v>4</v>
      </c>
      <c r="Q119" s="17">
        <v>5</v>
      </c>
      <c r="R119" s="17">
        <v>14</v>
      </c>
      <c r="S119" s="22">
        <f>SUM(J119:R119)</f>
        <v>23</v>
      </c>
      <c r="T119" s="18">
        <f>(S119/$S$158)*100</f>
        <v>4.2558703254815609E-2</v>
      </c>
      <c r="U119" s="18">
        <f>U118+T119</f>
        <v>99.576263345854258</v>
      </c>
      <c r="V119" s="37">
        <f t="shared" si="1"/>
        <v>2.5555555555555554</v>
      </c>
    </row>
    <row r="120" spans="2:22" ht="13.5" customHeight="1" x14ac:dyDescent="0.2">
      <c r="B120" s="23">
        <v>107</v>
      </c>
      <c r="C120" s="20" t="s">
        <v>137</v>
      </c>
      <c r="D120" s="76">
        <v>0</v>
      </c>
      <c r="E120" s="76">
        <v>0</v>
      </c>
      <c r="F120" s="76">
        <v>7</v>
      </c>
      <c r="G120" s="76">
        <v>0</v>
      </c>
      <c r="H120" s="77">
        <v>0</v>
      </c>
      <c r="I120" s="77">
        <v>0</v>
      </c>
      <c r="J120" s="17">
        <v>0</v>
      </c>
      <c r="K120" s="17">
        <v>0</v>
      </c>
      <c r="L120" s="17">
        <v>0</v>
      </c>
      <c r="M120" s="17">
        <v>0</v>
      </c>
      <c r="N120" s="17">
        <v>0</v>
      </c>
      <c r="O120" s="17">
        <v>0</v>
      </c>
      <c r="P120" s="17">
        <v>13</v>
      </c>
      <c r="Q120" s="17">
        <v>5</v>
      </c>
      <c r="R120" s="17">
        <v>3</v>
      </c>
      <c r="S120" s="22">
        <f>SUM(J120:R120)</f>
        <v>21</v>
      </c>
      <c r="T120" s="18">
        <f>(S120/$S$158)*100</f>
        <v>3.885794645004903E-2</v>
      </c>
      <c r="U120" s="18">
        <f>U119+T120</f>
        <v>99.615121292304309</v>
      </c>
      <c r="V120" s="37">
        <f t="shared" si="1"/>
        <v>2.3333333333333335</v>
      </c>
    </row>
    <row r="121" spans="2:22" ht="13.5" customHeight="1" x14ac:dyDescent="0.2">
      <c r="B121" s="23">
        <v>108</v>
      </c>
      <c r="C121" s="20" t="s">
        <v>102</v>
      </c>
      <c r="D121" s="76">
        <v>0</v>
      </c>
      <c r="E121" s="76">
        <v>0</v>
      </c>
      <c r="F121" s="76">
        <v>0</v>
      </c>
      <c r="G121" s="76">
        <v>0</v>
      </c>
      <c r="H121" s="77">
        <v>0</v>
      </c>
      <c r="I121" s="77">
        <v>0</v>
      </c>
      <c r="J121" s="17">
        <v>0</v>
      </c>
      <c r="K121" s="17">
        <v>5</v>
      </c>
      <c r="L121" s="17">
        <v>0</v>
      </c>
      <c r="M121" s="17">
        <v>0</v>
      </c>
      <c r="N121" s="17">
        <v>0</v>
      </c>
      <c r="O121" s="17">
        <v>0</v>
      </c>
      <c r="P121" s="17">
        <v>13</v>
      </c>
      <c r="Q121" s="17">
        <v>2</v>
      </c>
      <c r="R121" s="17">
        <v>0</v>
      </c>
      <c r="S121" s="22">
        <f>SUM(J121:R121)</f>
        <v>20</v>
      </c>
      <c r="T121" s="18">
        <f>(S121/$S$158)*100</f>
        <v>3.7007568047665751E-2</v>
      </c>
      <c r="U121" s="18">
        <f>U120+T121</f>
        <v>99.652128860351979</v>
      </c>
      <c r="V121" s="37">
        <f t="shared" si="1"/>
        <v>2.2222222222222223</v>
      </c>
    </row>
    <row r="122" spans="2:22" ht="13.5" customHeight="1" x14ac:dyDescent="0.2">
      <c r="B122" s="23">
        <v>109</v>
      </c>
      <c r="C122" s="20" t="s">
        <v>82</v>
      </c>
      <c r="D122" s="76">
        <v>30</v>
      </c>
      <c r="E122" s="76">
        <v>9</v>
      </c>
      <c r="F122" s="76">
        <v>28</v>
      </c>
      <c r="G122" s="76">
        <v>10</v>
      </c>
      <c r="H122" s="77">
        <v>11</v>
      </c>
      <c r="I122" s="77">
        <v>3</v>
      </c>
      <c r="J122" s="17">
        <v>1</v>
      </c>
      <c r="K122" s="17">
        <v>7</v>
      </c>
      <c r="L122" s="17">
        <v>10</v>
      </c>
      <c r="M122" s="17">
        <v>0</v>
      </c>
      <c r="N122" s="17">
        <v>0</v>
      </c>
      <c r="O122" s="17">
        <v>0</v>
      </c>
      <c r="P122" s="17">
        <v>0</v>
      </c>
      <c r="Q122" s="17">
        <v>0</v>
      </c>
      <c r="R122" s="17">
        <v>0</v>
      </c>
      <c r="S122" s="22">
        <f>SUM(J122:R122)</f>
        <v>18</v>
      </c>
      <c r="T122" s="18">
        <f>(S122/$S$158)*100</f>
        <v>3.3306811242899172E-2</v>
      </c>
      <c r="U122" s="18">
        <f>U121+T122</f>
        <v>99.685435671594874</v>
      </c>
      <c r="V122" s="37">
        <f t="shared" si="1"/>
        <v>2</v>
      </c>
    </row>
    <row r="123" spans="2:22" ht="13.5" customHeight="1" x14ac:dyDescent="0.2">
      <c r="B123" s="23">
        <v>110</v>
      </c>
      <c r="C123" s="20" t="s">
        <v>175</v>
      </c>
      <c r="D123" s="76">
        <v>0</v>
      </c>
      <c r="E123" s="76">
        <v>0</v>
      </c>
      <c r="F123" s="76">
        <v>0</v>
      </c>
      <c r="G123" s="76">
        <v>0</v>
      </c>
      <c r="H123" s="77">
        <v>0</v>
      </c>
      <c r="I123" s="77">
        <v>0</v>
      </c>
      <c r="J123" s="17">
        <v>0</v>
      </c>
      <c r="K123" s="17">
        <v>0</v>
      </c>
      <c r="L123" s="17">
        <v>0</v>
      </c>
      <c r="M123" s="17">
        <v>0</v>
      </c>
      <c r="N123" s="20">
        <v>0</v>
      </c>
      <c r="O123" s="20">
        <v>0</v>
      </c>
      <c r="P123" s="17">
        <v>0</v>
      </c>
      <c r="Q123" s="17">
        <v>5</v>
      </c>
      <c r="R123" s="17">
        <v>13</v>
      </c>
      <c r="S123" s="22">
        <f>SUM(J123:R123)</f>
        <v>18</v>
      </c>
      <c r="T123" s="18">
        <f>(S123/$S$158)*100</f>
        <v>3.3306811242899172E-2</v>
      </c>
      <c r="U123" s="18">
        <f>U122+T123</f>
        <v>99.718742482837769</v>
      </c>
      <c r="V123" s="37">
        <f t="shared" si="1"/>
        <v>2</v>
      </c>
    </row>
    <row r="124" spans="2:22" ht="13.5" customHeight="1" x14ac:dyDescent="0.2">
      <c r="B124" s="23">
        <v>111</v>
      </c>
      <c r="C124" s="48" t="s">
        <v>35</v>
      </c>
      <c r="D124" s="79">
        <v>6</v>
      </c>
      <c r="E124" s="79">
        <v>12</v>
      </c>
      <c r="F124" s="79">
        <v>0</v>
      </c>
      <c r="G124" s="79">
        <v>0</v>
      </c>
      <c r="H124" s="80">
        <v>0</v>
      </c>
      <c r="I124" s="80">
        <v>0</v>
      </c>
      <c r="J124" s="23">
        <v>4</v>
      </c>
      <c r="K124" s="23">
        <v>6</v>
      </c>
      <c r="L124" s="23">
        <v>0</v>
      </c>
      <c r="M124" s="23">
        <v>0</v>
      </c>
      <c r="N124" s="23">
        <v>0</v>
      </c>
      <c r="O124" s="23">
        <v>6</v>
      </c>
      <c r="P124" s="23">
        <v>0</v>
      </c>
      <c r="Q124" s="23">
        <v>0</v>
      </c>
      <c r="R124" s="23">
        <v>0</v>
      </c>
      <c r="S124" s="22">
        <f>SUM(J124:R124)</f>
        <v>16</v>
      </c>
      <c r="T124" s="18">
        <f>(S124/$S$158)*100</f>
        <v>2.9606054438132599E-2</v>
      </c>
      <c r="U124" s="18">
        <f>U123+T124</f>
        <v>99.748348537275902</v>
      </c>
      <c r="V124" s="37">
        <f t="shared" si="1"/>
        <v>1.7777777777777777</v>
      </c>
    </row>
    <row r="125" spans="2:22" ht="13.5" customHeight="1" x14ac:dyDescent="0.2">
      <c r="B125" s="23">
        <v>112</v>
      </c>
      <c r="C125" s="20" t="s">
        <v>170</v>
      </c>
      <c r="D125" s="76">
        <v>0</v>
      </c>
      <c r="E125" s="76">
        <v>0</v>
      </c>
      <c r="F125" s="76">
        <v>0</v>
      </c>
      <c r="G125" s="76">
        <v>0</v>
      </c>
      <c r="H125" s="77">
        <v>0</v>
      </c>
      <c r="I125" s="77">
        <v>0</v>
      </c>
      <c r="J125" s="17">
        <v>0</v>
      </c>
      <c r="K125" s="17">
        <v>0</v>
      </c>
      <c r="L125" s="17">
        <v>0</v>
      </c>
      <c r="M125" s="17">
        <v>0</v>
      </c>
      <c r="N125" s="17">
        <v>13</v>
      </c>
      <c r="O125" s="17">
        <v>0</v>
      </c>
      <c r="P125" s="17">
        <v>0</v>
      </c>
      <c r="Q125" s="17">
        <v>0</v>
      </c>
      <c r="R125" s="17">
        <v>0</v>
      </c>
      <c r="S125" s="22">
        <f>SUM(J125:R125)</f>
        <v>13</v>
      </c>
      <c r="T125" s="18">
        <f>(S125/$S$158)*100</f>
        <v>2.4054919230982734E-2</v>
      </c>
      <c r="U125" s="18">
        <f>U124+T125</f>
        <v>99.772403456506879</v>
      </c>
      <c r="V125" s="37">
        <f t="shared" si="1"/>
        <v>1.4444444444444444</v>
      </c>
    </row>
    <row r="126" spans="2:22" ht="13.5" customHeight="1" x14ac:dyDescent="0.2">
      <c r="B126" s="23">
        <v>113</v>
      </c>
      <c r="C126" s="20" t="s">
        <v>87</v>
      </c>
      <c r="D126" s="76">
        <v>6</v>
      </c>
      <c r="E126" s="76">
        <v>11</v>
      </c>
      <c r="F126" s="76">
        <v>0</v>
      </c>
      <c r="G126" s="76">
        <v>0</v>
      </c>
      <c r="H126" s="77">
        <v>0</v>
      </c>
      <c r="I126" s="77">
        <v>4</v>
      </c>
      <c r="J126" s="17">
        <v>0</v>
      </c>
      <c r="K126" s="17">
        <v>6</v>
      </c>
      <c r="L126" s="17">
        <v>6</v>
      </c>
      <c r="M126" s="17">
        <v>0</v>
      </c>
      <c r="N126" s="17">
        <v>0</v>
      </c>
      <c r="O126" s="17">
        <v>0</v>
      </c>
      <c r="P126" s="17">
        <v>0</v>
      </c>
      <c r="Q126" s="17">
        <v>0</v>
      </c>
      <c r="R126" s="17">
        <v>0</v>
      </c>
      <c r="S126" s="22">
        <f>SUM(J126:R126)</f>
        <v>12</v>
      </c>
      <c r="T126" s="18">
        <f>(S126/$S$158)*100</f>
        <v>2.2204540828599448E-2</v>
      </c>
      <c r="U126" s="18">
        <f>U125+T126</f>
        <v>99.794607997335476</v>
      </c>
      <c r="V126" s="37">
        <f t="shared" si="1"/>
        <v>1.3333333333333333</v>
      </c>
    </row>
    <row r="127" spans="2:22" ht="13.5" customHeight="1" x14ac:dyDescent="0.2">
      <c r="B127" s="23">
        <v>114</v>
      </c>
      <c r="C127" s="20" t="s">
        <v>111</v>
      </c>
      <c r="D127" s="76">
        <v>0</v>
      </c>
      <c r="E127" s="76">
        <v>0</v>
      </c>
      <c r="F127" s="76">
        <v>0</v>
      </c>
      <c r="G127" s="76">
        <v>0</v>
      </c>
      <c r="H127" s="77">
        <v>7</v>
      </c>
      <c r="I127" s="77">
        <v>6</v>
      </c>
      <c r="J127" s="17">
        <v>0</v>
      </c>
      <c r="K127" s="17">
        <v>0</v>
      </c>
      <c r="L127" s="17">
        <v>0</v>
      </c>
      <c r="M127" s="17">
        <v>0</v>
      </c>
      <c r="N127" s="17">
        <v>10</v>
      </c>
      <c r="O127" s="17">
        <v>0</v>
      </c>
      <c r="P127" s="17">
        <v>1</v>
      </c>
      <c r="Q127" s="17">
        <v>0</v>
      </c>
      <c r="R127" s="17">
        <v>0</v>
      </c>
      <c r="S127" s="22">
        <f>SUM(J127:R127)</f>
        <v>11</v>
      </c>
      <c r="T127" s="18">
        <f>(S127/$S$158)*100</f>
        <v>2.0354162426216162E-2</v>
      </c>
      <c r="U127" s="18">
        <f>U126+T127</f>
        <v>99.814962159761691</v>
      </c>
      <c r="V127" s="37">
        <f t="shared" si="1"/>
        <v>1.2222222222222223</v>
      </c>
    </row>
    <row r="128" spans="2:22" ht="13.5" customHeight="1" x14ac:dyDescent="0.2">
      <c r="B128" s="23">
        <v>115</v>
      </c>
      <c r="C128" s="48" t="s">
        <v>45</v>
      </c>
      <c r="D128" s="79">
        <v>0</v>
      </c>
      <c r="E128" s="79">
        <v>0</v>
      </c>
      <c r="F128" s="79">
        <v>0</v>
      </c>
      <c r="G128" s="79">
        <v>0</v>
      </c>
      <c r="H128" s="80">
        <v>0</v>
      </c>
      <c r="I128" s="80">
        <v>0</v>
      </c>
      <c r="J128" s="23">
        <v>0</v>
      </c>
      <c r="K128" s="23">
        <v>0</v>
      </c>
      <c r="L128" s="23">
        <v>0</v>
      </c>
      <c r="M128" s="23">
        <v>0</v>
      </c>
      <c r="N128" s="23">
        <v>0</v>
      </c>
      <c r="O128" s="23">
        <v>0</v>
      </c>
      <c r="P128" s="23">
        <v>0</v>
      </c>
      <c r="Q128" s="23">
        <v>8</v>
      </c>
      <c r="R128" s="23">
        <v>3</v>
      </c>
      <c r="S128" s="22">
        <f>SUM(J128:R128)</f>
        <v>11</v>
      </c>
      <c r="T128" s="18">
        <f>(S128/$S$158)*100</f>
        <v>2.0354162426216162E-2</v>
      </c>
      <c r="U128" s="18">
        <f>U127+T128</f>
        <v>99.835316322187907</v>
      </c>
      <c r="V128" s="37">
        <f t="shared" si="1"/>
        <v>1.2222222222222223</v>
      </c>
    </row>
    <row r="129" spans="2:22" ht="13.5" customHeight="1" x14ac:dyDescent="0.2">
      <c r="B129" s="23">
        <v>116</v>
      </c>
      <c r="C129" s="20" t="s">
        <v>129</v>
      </c>
      <c r="D129" s="76">
        <v>0</v>
      </c>
      <c r="E129" s="76">
        <v>0</v>
      </c>
      <c r="F129" s="76">
        <v>0</v>
      </c>
      <c r="G129" s="76">
        <v>0</v>
      </c>
      <c r="H129" s="77">
        <v>1</v>
      </c>
      <c r="I129" s="77">
        <v>0</v>
      </c>
      <c r="J129" s="17">
        <v>0</v>
      </c>
      <c r="K129" s="17">
        <v>0</v>
      </c>
      <c r="L129" s="17">
        <v>0</v>
      </c>
      <c r="M129" s="17">
        <v>0</v>
      </c>
      <c r="N129" s="17">
        <v>0</v>
      </c>
      <c r="O129" s="17">
        <v>0</v>
      </c>
      <c r="P129" s="17">
        <v>9</v>
      </c>
      <c r="Q129" s="17">
        <v>0</v>
      </c>
      <c r="R129" s="17">
        <v>0</v>
      </c>
      <c r="S129" s="22">
        <f>SUM(J129:R129)</f>
        <v>9</v>
      </c>
      <c r="T129" s="18">
        <f>(S129/$S$158)*100</f>
        <v>1.6653405621449586E-2</v>
      </c>
      <c r="U129" s="18">
        <f>U128+T129</f>
        <v>99.851969727809362</v>
      </c>
      <c r="V129" s="37">
        <f t="shared" si="1"/>
        <v>1</v>
      </c>
    </row>
    <row r="130" spans="2:22" ht="13.5" customHeight="1" x14ac:dyDescent="0.2">
      <c r="B130" s="23">
        <v>117</v>
      </c>
      <c r="C130" s="20" t="s">
        <v>178</v>
      </c>
      <c r="D130" s="76">
        <v>0</v>
      </c>
      <c r="E130" s="76">
        <v>0</v>
      </c>
      <c r="F130" s="76">
        <v>0</v>
      </c>
      <c r="G130" s="76">
        <v>0</v>
      </c>
      <c r="H130" s="76">
        <v>0</v>
      </c>
      <c r="I130" s="76">
        <v>0</v>
      </c>
      <c r="J130" s="20">
        <v>0</v>
      </c>
      <c r="K130" s="20">
        <v>0</v>
      </c>
      <c r="L130" s="20">
        <v>0</v>
      </c>
      <c r="M130" s="20">
        <v>0</v>
      </c>
      <c r="N130" s="20">
        <v>0</v>
      </c>
      <c r="O130" s="20">
        <v>0</v>
      </c>
      <c r="P130" s="20">
        <v>0</v>
      </c>
      <c r="Q130" s="20">
        <v>0</v>
      </c>
      <c r="R130" s="17">
        <v>9</v>
      </c>
      <c r="S130" s="22">
        <f>SUM(J130:R130)</f>
        <v>9</v>
      </c>
      <c r="T130" s="18">
        <f>(S130/$S$158)*100</f>
        <v>1.6653405621449586E-2</v>
      </c>
      <c r="U130" s="18">
        <f>U129+T130</f>
        <v>99.868623133430816</v>
      </c>
      <c r="V130" s="37">
        <f t="shared" si="1"/>
        <v>1</v>
      </c>
    </row>
    <row r="131" spans="2:22" ht="13.5" customHeight="1" x14ac:dyDescent="0.2">
      <c r="B131" s="23">
        <v>118</v>
      </c>
      <c r="C131" s="48" t="s">
        <v>42</v>
      </c>
      <c r="D131" s="79">
        <v>0</v>
      </c>
      <c r="E131" s="79">
        <v>0</v>
      </c>
      <c r="F131" s="79">
        <v>0</v>
      </c>
      <c r="G131" s="79">
        <v>0</v>
      </c>
      <c r="H131" s="80">
        <v>0</v>
      </c>
      <c r="I131" s="80">
        <v>0</v>
      </c>
      <c r="J131" s="23">
        <v>0</v>
      </c>
      <c r="K131" s="23">
        <v>0</v>
      </c>
      <c r="L131" s="23">
        <v>0</v>
      </c>
      <c r="M131" s="23">
        <v>3</v>
      </c>
      <c r="N131" s="23">
        <v>0</v>
      </c>
      <c r="O131" s="23">
        <v>0</v>
      </c>
      <c r="P131" s="23">
        <v>0</v>
      </c>
      <c r="Q131" s="23">
        <v>5</v>
      </c>
      <c r="R131" s="23">
        <v>0</v>
      </c>
      <c r="S131" s="22">
        <f>SUM(J131:R131)</f>
        <v>8</v>
      </c>
      <c r="T131" s="18">
        <f>(S131/$S$158)*100</f>
        <v>1.48030272190663E-2</v>
      </c>
      <c r="U131" s="18">
        <f>U130+T131</f>
        <v>99.883426160649876</v>
      </c>
      <c r="V131" s="37">
        <f t="shared" si="1"/>
        <v>0.88888888888888884</v>
      </c>
    </row>
    <row r="132" spans="2:22" ht="13.5" customHeight="1" x14ac:dyDescent="0.2">
      <c r="B132" s="23">
        <v>119</v>
      </c>
      <c r="C132" s="20" t="s">
        <v>108</v>
      </c>
      <c r="D132" s="76">
        <v>7</v>
      </c>
      <c r="E132" s="76">
        <v>7</v>
      </c>
      <c r="F132" s="76">
        <v>9</v>
      </c>
      <c r="G132" s="76">
        <v>9</v>
      </c>
      <c r="H132" s="77">
        <v>9</v>
      </c>
      <c r="I132" s="77">
        <v>7</v>
      </c>
      <c r="J132" s="17">
        <v>3</v>
      </c>
      <c r="K132" s="17">
        <v>0</v>
      </c>
      <c r="L132" s="17">
        <v>0</v>
      </c>
      <c r="M132" s="17">
        <v>0</v>
      </c>
      <c r="N132" s="17">
        <v>0</v>
      </c>
      <c r="O132" s="17">
        <v>4</v>
      </c>
      <c r="P132" s="17">
        <v>0</v>
      </c>
      <c r="Q132" s="17">
        <v>0</v>
      </c>
      <c r="R132" s="17">
        <v>0</v>
      </c>
      <c r="S132" s="22">
        <f>SUM(J132:R132)</f>
        <v>7</v>
      </c>
      <c r="T132" s="18">
        <f>(S132/$S$158)*100</f>
        <v>1.2952648816683014E-2</v>
      </c>
      <c r="U132" s="18">
        <f>U131+T132</f>
        <v>99.896378809466555</v>
      </c>
      <c r="V132" s="37">
        <f t="shared" si="1"/>
        <v>0.77777777777777779</v>
      </c>
    </row>
    <row r="133" spans="2:22" ht="13.5" customHeight="1" x14ac:dyDescent="0.2">
      <c r="B133" s="23">
        <v>120</v>
      </c>
      <c r="C133" s="20" t="s">
        <v>109</v>
      </c>
      <c r="D133" s="76">
        <v>0</v>
      </c>
      <c r="E133" s="76">
        <v>0</v>
      </c>
      <c r="F133" s="76">
        <v>0</v>
      </c>
      <c r="G133" s="76">
        <v>0</v>
      </c>
      <c r="H133" s="77">
        <v>0</v>
      </c>
      <c r="I133" s="77">
        <v>0</v>
      </c>
      <c r="J133" s="17">
        <v>7</v>
      </c>
      <c r="K133" s="17">
        <v>0</v>
      </c>
      <c r="L133" s="17">
        <v>0</v>
      </c>
      <c r="M133" s="17">
        <v>0</v>
      </c>
      <c r="N133" s="17">
        <v>0</v>
      </c>
      <c r="O133" s="17">
        <v>0</v>
      </c>
      <c r="P133" s="17">
        <v>0</v>
      </c>
      <c r="Q133" s="17">
        <v>0</v>
      </c>
      <c r="R133" s="17">
        <v>0</v>
      </c>
      <c r="S133" s="22">
        <f>SUM(J133:R133)</f>
        <v>7</v>
      </c>
      <c r="T133" s="18">
        <f>(S133/$S$158)*100</f>
        <v>1.2952648816683014E-2</v>
      </c>
      <c r="U133" s="18">
        <f>U132+T133</f>
        <v>99.909331458283233</v>
      </c>
      <c r="V133" s="37">
        <f t="shared" si="1"/>
        <v>0.77777777777777779</v>
      </c>
    </row>
    <row r="134" spans="2:22" ht="13.5" customHeight="1" x14ac:dyDescent="0.2">
      <c r="B134" s="23">
        <v>121</v>
      </c>
      <c r="C134" s="20" t="s">
        <v>127</v>
      </c>
      <c r="D134" s="76">
        <v>24</v>
      </c>
      <c r="E134" s="76">
        <v>26</v>
      </c>
      <c r="F134" s="76">
        <v>12</v>
      </c>
      <c r="G134" s="76">
        <v>4</v>
      </c>
      <c r="H134" s="77">
        <v>5</v>
      </c>
      <c r="I134" s="77">
        <v>0</v>
      </c>
      <c r="J134" s="17">
        <v>0</v>
      </c>
      <c r="K134" s="17">
        <v>0</v>
      </c>
      <c r="L134" s="17">
        <v>0</v>
      </c>
      <c r="M134" s="17">
        <v>6</v>
      </c>
      <c r="N134" s="17">
        <v>0</v>
      </c>
      <c r="O134" s="17">
        <v>0</v>
      </c>
      <c r="P134" s="17">
        <v>0</v>
      </c>
      <c r="Q134" s="17">
        <v>0</v>
      </c>
      <c r="R134" s="17">
        <v>0</v>
      </c>
      <c r="S134" s="22">
        <f>SUM(J134:R134)</f>
        <v>6</v>
      </c>
      <c r="T134" s="18">
        <f>(S134/$S$158)*100</f>
        <v>1.1102270414299724E-2</v>
      </c>
      <c r="U134" s="18">
        <f>U133+T134</f>
        <v>99.920433728697532</v>
      </c>
      <c r="V134" s="37">
        <f t="shared" si="1"/>
        <v>0.66666666666666663</v>
      </c>
    </row>
    <row r="135" spans="2:22" ht="13.5" customHeight="1" x14ac:dyDescent="0.2">
      <c r="B135" s="23">
        <v>122</v>
      </c>
      <c r="C135" s="20" t="s">
        <v>125</v>
      </c>
      <c r="D135" s="76">
        <v>33</v>
      </c>
      <c r="E135" s="76">
        <v>19</v>
      </c>
      <c r="F135" s="76">
        <v>0</v>
      </c>
      <c r="G135" s="76">
        <v>0</v>
      </c>
      <c r="H135" s="77">
        <v>16</v>
      </c>
      <c r="I135" s="77">
        <v>0</v>
      </c>
      <c r="J135" s="17">
        <v>0</v>
      </c>
      <c r="K135" s="17">
        <v>0</v>
      </c>
      <c r="L135" s="17">
        <v>0</v>
      </c>
      <c r="M135" s="17">
        <v>0</v>
      </c>
      <c r="N135" s="17">
        <v>6</v>
      </c>
      <c r="O135" s="17">
        <v>0</v>
      </c>
      <c r="P135" s="17">
        <v>0</v>
      </c>
      <c r="Q135" s="17">
        <v>0</v>
      </c>
      <c r="R135" s="17">
        <v>0</v>
      </c>
      <c r="S135" s="22">
        <f>SUM(J135:R135)</f>
        <v>6</v>
      </c>
      <c r="T135" s="18">
        <f>(S135/$S$158)*100</f>
        <v>1.1102270414299724E-2</v>
      </c>
      <c r="U135" s="18">
        <f>U134+T135</f>
        <v>99.93153599911183</v>
      </c>
      <c r="V135" s="37">
        <f t="shared" si="1"/>
        <v>0.66666666666666663</v>
      </c>
    </row>
    <row r="136" spans="2:22" ht="13.5" customHeight="1" x14ac:dyDescent="0.2">
      <c r="B136" s="23">
        <v>123</v>
      </c>
      <c r="C136" s="20" t="s">
        <v>116</v>
      </c>
      <c r="D136" s="76">
        <v>0</v>
      </c>
      <c r="E136" s="76">
        <v>0</v>
      </c>
      <c r="F136" s="76">
        <v>0</v>
      </c>
      <c r="G136" s="76">
        <v>5</v>
      </c>
      <c r="H136" s="77">
        <v>0</v>
      </c>
      <c r="I136" s="77">
        <v>4</v>
      </c>
      <c r="J136" s="17">
        <v>4</v>
      </c>
      <c r="K136" s="17">
        <v>0</v>
      </c>
      <c r="L136" s="17">
        <v>0</v>
      </c>
      <c r="M136" s="17">
        <v>0</v>
      </c>
      <c r="N136" s="17">
        <v>0</v>
      </c>
      <c r="O136" s="17">
        <v>0</v>
      </c>
      <c r="P136" s="17">
        <v>2</v>
      </c>
      <c r="Q136" s="17">
        <v>0</v>
      </c>
      <c r="R136" s="17">
        <v>0</v>
      </c>
      <c r="S136" s="22">
        <f>SUM(J136:R136)</f>
        <v>6</v>
      </c>
      <c r="T136" s="18">
        <f>(S136/$S$158)*100</f>
        <v>1.1102270414299724E-2</v>
      </c>
      <c r="U136" s="18">
        <f>U135+T136</f>
        <v>99.942638269526128</v>
      </c>
      <c r="V136" s="37">
        <f t="shared" si="1"/>
        <v>0.66666666666666663</v>
      </c>
    </row>
    <row r="137" spans="2:22" ht="13.5" customHeight="1" x14ac:dyDescent="0.2">
      <c r="B137" s="23">
        <v>124</v>
      </c>
      <c r="C137" s="20" t="s">
        <v>176</v>
      </c>
      <c r="D137" s="76">
        <v>0</v>
      </c>
      <c r="E137" s="76">
        <v>0</v>
      </c>
      <c r="F137" s="76">
        <v>0</v>
      </c>
      <c r="G137" s="76">
        <v>0</v>
      </c>
      <c r="H137" s="77">
        <v>0</v>
      </c>
      <c r="I137" s="77">
        <v>0</v>
      </c>
      <c r="J137" s="17">
        <v>0</v>
      </c>
      <c r="K137" s="17">
        <v>0</v>
      </c>
      <c r="L137" s="17">
        <v>0</v>
      </c>
      <c r="M137" s="17">
        <v>0</v>
      </c>
      <c r="N137" s="20">
        <v>0</v>
      </c>
      <c r="O137" s="20">
        <v>0</v>
      </c>
      <c r="P137" s="17">
        <v>0</v>
      </c>
      <c r="Q137" s="17">
        <v>6</v>
      </c>
      <c r="R137" s="17">
        <v>0</v>
      </c>
      <c r="S137" s="22">
        <f>SUM(J137:R137)</f>
        <v>6</v>
      </c>
      <c r="T137" s="18">
        <f>(S137/$S$158)*100</f>
        <v>1.1102270414299724E-2</v>
      </c>
      <c r="U137" s="18">
        <f>U136+T137</f>
        <v>99.953740539940426</v>
      </c>
      <c r="V137" s="37">
        <f t="shared" si="1"/>
        <v>0.66666666666666663</v>
      </c>
    </row>
    <row r="138" spans="2:22" ht="13.5" customHeight="1" x14ac:dyDescent="0.2">
      <c r="B138" s="23">
        <v>125</v>
      </c>
      <c r="C138" s="20" t="s">
        <v>90</v>
      </c>
      <c r="D138" s="76">
        <v>0</v>
      </c>
      <c r="E138" s="76">
        <v>0</v>
      </c>
      <c r="F138" s="76">
        <v>0</v>
      </c>
      <c r="G138" s="76">
        <v>14</v>
      </c>
      <c r="H138" s="77">
        <v>3</v>
      </c>
      <c r="I138" s="77">
        <v>0</v>
      </c>
      <c r="J138" s="17">
        <v>0</v>
      </c>
      <c r="K138" s="17">
        <v>0</v>
      </c>
      <c r="L138" s="17">
        <v>5</v>
      </c>
      <c r="M138" s="17">
        <v>0</v>
      </c>
      <c r="N138" s="17">
        <v>0</v>
      </c>
      <c r="O138" s="17">
        <v>0</v>
      </c>
      <c r="P138" s="17">
        <v>0</v>
      </c>
      <c r="Q138" s="17">
        <v>0</v>
      </c>
      <c r="R138" s="17">
        <v>0</v>
      </c>
      <c r="S138" s="22">
        <f>SUM(J138:R138)</f>
        <v>5</v>
      </c>
      <c r="T138" s="18">
        <f>(S138/$S$158)*100</f>
        <v>9.2518920119164377E-3</v>
      </c>
      <c r="U138" s="18">
        <f>U137+T138</f>
        <v>99.962992431952344</v>
      </c>
      <c r="V138" s="37">
        <f t="shared" si="1"/>
        <v>0.55555555555555558</v>
      </c>
    </row>
    <row r="139" spans="2:22" ht="13.5" customHeight="1" x14ac:dyDescent="0.2">
      <c r="B139" s="23">
        <v>126</v>
      </c>
      <c r="C139" s="20" t="s">
        <v>103</v>
      </c>
      <c r="D139" s="76">
        <v>0</v>
      </c>
      <c r="E139" s="76">
        <v>0</v>
      </c>
      <c r="F139" s="76">
        <v>0</v>
      </c>
      <c r="G139" s="76">
        <v>0</v>
      </c>
      <c r="H139" s="77">
        <v>0</v>
      </c>
      <c r="I139" s="77">
        <v>0</v>
      </c>
      <c r="J139" s="17">
        <v>0</v>
      </c>
      <c r="K139" s="17">
        <v>4</v>
      </c>
      <c r="L139" s="17">
        <v>0</v>
      </c>
      <c r="M139" s="17">
        <v>0</v>
      </c>
      <c r="N139" s="17">
        <v>0</v>
      </c>
      <c r="O139" s="17">
        <v>0</v>
      </c>
      <c r="P139" s="17">
        <v>0</v>
      </c>
      <c r="Q139" s="17">
        <v>0</v>
      </c>
      <c r="R139" s="17">
        <v>0</v>
      </c>
      <c r="S139" s="22">
        <f>SUM(J139:R139)</f>
        <v>4</v>
      </c>
      <c r="T139" s="18">
        <f>(S139/$S$158)*100</f>
        <v>7.4015136095331498E-3</v>
      </c>
      <c r="U139" s="18">
        <f>U138+T139</f>
        <v>99.970393945561881</v>
      </c>
      <c r="V139" s="37">
        <f t="shared" si="1"/>
        <v>0.44444444444444442</v>
      </c>
    </row>
    <row r="140" spans="2:22" ht="13.5" customHeight="1" x14ac:dyDescent="0.2">
      <c r="B140" s="23">
        <v>127</v>
      </c>
      <c r="C140" s="20" t="s">
        <v>146</v>
      </c>
      <c r="D140" s="76">
        <v>0</v>
      </c>
      <c r="E140" s="76">
        <v>0</v>
      </c>
      <c r="F140" s="76">
        <v>0</v>
      </c>
      <c r="G140" s="76">
        <v>0</v>
      </c>
      <c r="H140" s="77">
        <v>0</v>
      </c>
      <c r="I140" s="77">
        <v>0</v>
      </c>
      <c r="J140" s="17">
        <v>0</v>
      </c>
      <c r="K140" s="17">
        <v>0</v>
      </c>
      <c r="L140" s="17">
        <v>0</v>
      </c>
      <c r="M140" s="17">
        <v>0</v>
      </c>
      <c r="N140" s="17">
        <v>4</v>
      </c>
      <c r="O140" s="17">
        <v>0</v>
      </c>
      <c r="P140" s="17">
        <v>0</v>
      </c>
      <c r="Q140" s="17">
        <v>0</v>
      </c>
      <c r="R140" s="17">
        <v>0</v>
      </c>
      <c r="S140" s="22">
        <f>SUM(J140:R140)</f>
        <v>4</v>
      </c>
      <c r="T140" s="18">
        <f>(S140/$S$158)*100</f>
        <v>7.4015136095331498E-3</v>
      </c>
      <c r="U140" s="18">
        <f>U139+T140</f>
        <v>99.977795459171418</v>
      </c>
      <c r="V140" s="37">
        <f t="shared" si="1"/>
        <v>0.44444444444444442</v>
      </c>
    </row>
    <row r="141" spans="2:22" ht="13.5" customHeight="1" x14ac:dyDescent="0.2">
      <c r="B141" s="23">
        <v>128</v>
      </c>
      <c r="C141" s="20" t="s">
        <v>104</v>
      </c>
      <c r="D141" s="76">
        <v>0</v>
      </c>
      <c r="E141" s="76">
        <v>0</v>
      </c>
      <c r="F141" s="76">
        <v>0</v>
      </c>
      <c r="G141" s="76">
        <v>1</v>
      </c>
      <c r="H141" s="77">
        <v>0</v>
      </c>
      <c r="I141" s="77">
        <v>0</v>
      </c>
      <c r="J141" s="17">
        <v>0</v>
      </c>
      <c r="K141" s="17">
        <v>3</v>
      </c>
      <c r="L141" s="17">
        <v>0</v>
      </c>
      <c r="M141" s="17">
        <v>0</v>
      </c>
      <c r="N141" s="17">
        <v>0</v>
      </c>
      <c r="O141" s="17">
        <v>0</v>
      </c>
      <c r="P141" s="17">
        <v>0</v>
      </c>
      <c r="Q141" s="17">
        <v>0</v>
      </c>
      <c r="R141" s="17">
        <v>0</v>
      </c>
      <c r="S141" s="22">
        <f>SUM(J141:R141)</f>
        <v>3</v>
      </c>
      <c r="T141" s="18">
        <f>(S141/$S$158)*100</f>
        <v>5.5511352071498619E-3</v>
      </c>
      <c r="U141" s="18">
        <f>U140+T141</f>
        <v>99.983346594378574</v>
      </c>
      <c r="V141" s="37">
        <f t="shared" si="1"/>
        <v>0.33333333333333331</v>
      </c>
    </row>
    <row r="142" spans="2:22" ht="13.5" customHeight="1" x14ac:dyDescent="0.2">
      <c r="B142" s="23">
        <v>129</v>
      </c>
      <c r="C142" s="20" t="s">
        <v>174</v>
      </c>
      <c r="D142" s="76">
        <v>0</v>
      </c>
      <c r="E142" s="76">
        <v>0</v>
      </c>
      <c r="F142" s="76">
        <v>0</v>
      </c>
      <c r="G142" s="76">
        <v>0</v>
      </c>
      <c r="H142" s="77">
        <v>0</v>
      </c>
      <c r="I142" s="77">
        <v>0</v>
      </c>
      <c r="J142" s="17">
        <v>0</v>
      </c>
      <c r="K142" s="17">
        <v>0</v>
      </c>
      <c r="L142" s="17">
        <v>0</v>
      </c>
      <c r="M142" s="17">
        <v>3</v>
      </c>
      <c r="N142" s="17">
        <v>0</v>
      </c>
      <c r="O142" s="17">
        <v>0</v>
      </c>
      <c r="P142" s="17">
        <v>0</v>
      </c>
      <c r="Q142" s="17">
        <v>0</v>
      </c>
      <c r="R142" s="17">
        <v>0</v>
      </c>
      <c r="S142" s="22">
        <f>SUM(J142:R142)</f>
        <v>3</v>
      </c>
      <c r="T142" s="18">
        <f>(S142/$S$158)*100</f>
        <v>5.5511352071498619E-3</v>
      </c>
      <c r="U142" s="18">
        <f>U141+T142</f>
        <v>99.98889772958573</v>
      </c>
      <c r="V142" s="37">
        <f t="shared" si="1"/>
        <v>0.33333333333333331</v>
      </c>
    </row>
    <row r="143" spans="2:22" ht="13.5" customHeight="1" x14ac:dyDescent="0.2">
      <c r="B143" s="23">
        <v>130</v>
      </c>
      <c r="C143" s="20" t="s">
        <v>105</v>
      </c>
      <c r="D143" s="76">
        <v>0</v>
      </c>
      <c r="E143" s="76">
        <v>0</v>
      </c>
      <c r="F143" s="76">
        <v>0</v>
      </c>
      <c r="G143" s="76">
        <v>0</v>
      </c>
      <c r="H143" s="77">
        <v>0</v>
      </c>
      <c r="I143" s="77">
        <v>0</v>
      </c>
      <c r="J143" s="17">
        <v>0</v>
      </c>
      <c r="K143" s="17">
        <v>2</v>
      </c>
      <c r="L143" s="17">
        <v>0</v>
      </c>
      <c r="M143" s="17">
        <v>0</v>
      </c>
      <c r="N143" s="17">
        <v>0</v>
      </c>
      <c r="O143" s="17">
        <v>0</v>
      </c>
      <c r="P143" s="17">
        <v>0</v>
      </c>
      <c r="Q143" s="17">
        <v>0</v>
      </c>
      <c r="R143" s="17">
        <v>0</v>
      </c>
      <c r="S143" s="22">
        <f>SUM(J143:R143)</f>
        <v>2</v>
      </c>
      <c r="T143" s="18">
        <f>(S143/$S$158)*100</f>
        <v>3.7007568047665749E-3</v>
      </c>
      <c r="U143" s="18">
        <f>U142+T143</f>
        <v>99.992598486390492</v>
      </c>
      <c r="V143" s="37">
        <f t="shared" ref="V143:V158" si="2">S143/9</f>
        <v>0.22222222222222221</v>
      </c>
    </row>
    <row r="144" spans="2:22" ht="13.5" customHeight="1" x14ac:dyDescent="0.2">
      <c r="B144" s="23">
        <v>131</v>
      </c>
      <c r="C144" s="20" t="s">
        <v>94</v>
      </c>
      <c r="D144" s="76">
        <v>0</v>
      </c>
      <c r="E144" s="76">
        <v>0</v>
      </c>
      <c r="F144" s="76">
        <v>0</v>
      </c>
      <c r="G144" s="76">
        <v>0</v>
      </c>
      <c r="H144" s="77">
        <v>0</v>
      </c>
      <c r="I144" s="77">
        <v>0</v>
      </c>
      <c r="J144" s="17">
        <v>0</v>
      </c>
      <c r="K144" s="17">
        <v>0</v>
      </c>
      <c r="L144" s="17">
        <v>2</v>
      </c>
      <c r="M144" s="17">
        <v>0</v>
      </c>
      <c r="N144" s="17">
        <v>0</v>
      </c>
      <c r="O144" s="17">
        <v>0</v>
      </c>
      <c r="P144" s="17">
        <v>0</v>
      </c>
      <c r="Q144" s="17">
        <v>0</v>
      </c>
      <c r="R144" s="17">
        <v>0</v>
      </c>
      <c r="S144" s="22">
        <f>SUM(J144:R144)</f>
        <v>2</v>
      </c>
      <c r="T144" s="18">
        <f>(S144/$S$158)*100</f>
        <v>3.7007568047665749E-3</v>
      </c>
      <c r="U144" s="18">
        <f>U143+T144</f>
        <v>99.996299243195253</v>
      </c>
      <c r="V144" s="37">
        <f t="shared" si="2"/>
        <v>0.22222222222222221</v>
      </c>
    </row>
    <row r="145" spans="2:22" ht="13.5" customHeight="1" x14ac:dyDescent="0.2">
      <c r="B145" s="23">
        <v>132</v>
      </c>
      <c r="C145" s="20" t="s">
        <v>157</v>
      </c>
      <c r="D145" s="76">
        <v>0</v>
      </c>
      <c r="E145" s="76">
        <v>0</v>
      </c>
      <c r="F145" s="76">
        <v>0</v>
      </c>
      <c r="G145" s="76">
        <v>0</v>
      </c>
      <c r="H145" s="77">
        <v>0</v>
      </c>
      <c r="I145" s="77">
        <v>0</v>
      </c>
      <c r="J145" s="17">
        <v>0</v>
      </c>
      <c r="K145" s="17">
        <v>0</v>
      </c>
      <c r="L145" s="17">
        <v>0</v>
      </c>
      <c r="M145" s="17">
        <v>0</v>
      </c>
      <c r="N145" s="17">
        <v>1</v>
      </c>
      <c r="O145" s="17">
        <v>0</v>
      </c>
      <c r="P145" s="17">
        <v>0</v>
      </c>
      <c r="Q145" s="17">
        <v>0</v>
      </c>
      <c r="R145" s="17">
        <v>0</v>
      </c>
      <c r="S145" s="22">
        <f>SUM(J145:R145)</f>
        <v>1</v>
      </c>
      <c r="T145" s="18">
        <f>(S145/$S$158)*100</f>
        <v>1.8503784023832875E-3</v>
      </c>
      <c r="U145" s="18">
        <f>U144+T145</f>
        <v>99.998149621597634</v>
      </c>
      <c r="V145" s="37">
        <f t="shared" si="2"/>
        <v>0.1111111111111111</v>
      </c>
    </row>
    <row r="146" spans="2:22" ht="13.5" customHeight="1" x14ac:dyDescent="0.2">
      <c r="B146" s="23">
        <v>133</v>
      </c>
      <c r="C146" s="20" t="s">
        <v>177</v>
      </c>
      <c r="D146" s="76">
        <v>0</v>
      </c>
      <c r="E146" s="76">
        <v>0</v>
      </c>
      <c r="F146" s="76">
        <v>0</v>
      </c>
      <c r="G146" s="76">
        <v>0</v>
      </c>
      <c r="H146" s="77">
        <v>0</v>
      </c>
      <c r="I146" s="77">
        <v>0</v>
      </c>
      <c r="J146" s="17">
        <v>0</v>
      </c>
      <c r="K146" s="17">
        <v>0</v>
      </c>
      <c r="L146" s="17">
        <v>0</v>
      </c>
      <c r="M146" s="17">
        <v>0</v>
      </c>
      <c r="N146" s="20">
        <v>0</v>
      </c>
      <c r="O146" s="20">
        <v>0</v>
      </c>
      <c r="P146" s="17">
        <v>0</v>
      </c>
      <c r="Q146" s="17">
        <v>1</v>
      </c>
      <c r="R146" s="17">
        <v>0</v>
      </c>
      <c r="S146" s="22">
        <f>SUM(J146:R146)</f>
        <v>1</v>
      </c>
      <c r="T146" s="18">
        <f>(S146/$S$158)*100</f>
        <v>1.8503784023832875E-3</v>
      </c>
      <c r="U146" s="18">
        <f>U145+T146</f>
        <v>100.00000000000001</v>
      </c>
      <c r="V146" s="37">
        <f t="shared" si="2"/>
        <v>0.1111111111111111</v>
      </c>
    </row>
    <row r="147" spans="2:22" ht="13.5" customHeight="1" x14ac:dyDescent="0.2">
      <c r="B147" s="23">
        <v>134</v>
      </c>
      <c r="C147" s="20" t="s">
        <v>110</v>
      </c>
      <c r="D147" s="76">
        <v>16</v>
      </c>
      <c r="E147" s="76">
        <v>13</v>
      </c>
      <c r="F147" s="76">
        <v>13</v>
      </c>
      <c r="G147" s="76">
        <v>9</v>
      </c>
      <c r="H147" s="77">
        <v>12</v>
      </c>
      <c r="I147" s="77">
        <v>0</v>
      </c>
      <c r="J147" s="17">
        <v>0</v>
      </c>
      <c r="K147" s="17">
        <v>0</v>
      </c>
      <c r="L147" s="17">
        <v>0</v>
      </c>
      <c r="M147" s="17">
        <v>0</v>
      </c>
      <c r="N147" s="17">
        <v>0</v>
      </c>
      <c r="O147" s="17">
        <v>0</v>
      </c>
      <c r="P147" s="17">
        <v>0</v>
      </c>
      <c r="Q147" s="17">
        <v>0</v>
      </c>
      <c r="R147" s="17">
        <v>0</v>
      </c>
      <c r="S147" s="22">
        <f>SUM(J147:R147)</f>
        <v>0</v>
      </c>
      <c r="T147" s="18">
        <f>(S147/$S$158)*100</f>
        <v>0</v>
      </c>
      <c r="U147" s="18">
        <f>U146+T147</f>
        <v>100.00000000000001</v>
      </c>
      <c r="V147" s="37">
        <f t="shared" si="2"/>
        <v>0</v>
      </c>
    </row>
    <row r="148" spans="2:22" ht="13.5" customHeight="1" x14ac:dyDescent="0.2">
      <c r="B148" s="23">
        <v>135</v>
      </c>
      <c r="C148" s="20" t="s">
        <v>124</v>
      </c>
      <c r="D148" s="76">
        <v>0</v>
      </c>
      <c r="E148" s="76">
        <v>0</v>
      </c>
      <c r="F148" s="76">
        <v>11</v>
      </c>
      <c r="G148" s="76">
        <v>24</v>
      </c>
      <c r="H148" s="77">
        <v>23</v>
      </c>
      <c r="I148" s="77">
        <v>0</v>
      </c>
      <c r="J148" s="17">
        <v>0</v>
      </c>
      <c r="K148" s="17">
        <v>0</v>
      </c>
      <c r="L148" s="17">
        <v>0</v>
      </c>
      <c r="M148" s="17">
        <v>0</v>
      </c>
      <c r="N148" s="17">
        <v>0</v>
      </c>
      <c r="O148" s="17">
        <v>0</v>
      </c>
      <c r="P148" s="17">
        <v>0</v>
      </c>
      <c r="Q148" s="17">
        <v>0</v>
      </c>
      <c r="R148" s="17">
        <v>0</v>
      </c>
      <c r="S148" s="22">
        <f>SUM(J148:R148)</f>
        <v>0</v>
      </c>
      <c r="T148" s="18">
        <f>(S148/$S$158)*100</f>
        <v>0</v>
      </c>
      <c r="U148" s="18">
        <f>U147+T148</f>
        <v>100.00000000000001</v>
      </c>
      <c r="V148" s="37">
        <f t="shared" si="2"/>
        <v>0</v>
      </c>
    </row>
    <row r="149" spans="2:22" ht="13.5" customHeight="1" x14ac:dyDescent="0.2">
      <c r="B149" s="23">
        <v>136</v>
      </c>
      <c r="C149" s="20" t="s">
        <v>126</v>
      </c>
      <c r="D149" s="76">
        <v>8</v>
      </c>
      <c r="E149" s="76">
        <v>4</v>
      </c>
      <c r="F149" s="76">
        <v>6</v>
      </c>
      <c r="G149" s="76">
        <v>5</v>
      </c>
      <c r="H149" s="77">
        <v>7</v>
      </c>
      <c r="I149" s="77">
        <v>0</v>
      </c>
      <c r="J149" s="17">
        <v>0</v>
      </c>
      <c r="K149" s="17">
        <v>0</v>
      </c>
      <c r="L149" s="17">
        <v>0</v>
      </c>
      <c r="M149" s="17">
        <v>0</v>
      </c>
      <c r="N149" s="17">
        <v>0</v>
      </c>
      <c r="O149" s="17">
        <v>0</v>
      </c>
      <c r="P149" s="17">
        <v>0</v>
      </c>
      <c r="Q149" s="17">
        <v>0</v>
      </c>
      <c r="R149" s="17">
        <v>0</v>
      </c>
      <c r="S149" s="22">
        <f>SUM(J149:R149)</f>
        <v>0</v>
      </c>
      <c r="T149" s="18">
        <f>(S149/$S$158)*100</f>
        <v>0</v>
      </c>
      <c r="U149" s="18">
        <f>U148+T149</f>
        <v>100.00000000000001</v>
      </c>
      <c r="V149" s="37">
        <f t="shared" si="2"/>
        <v>0</v>
      </c>
    </row>
    <row r="150" spans="2:22" ht="13.5" customHeight="1" x14ac:dyDescent="0.2">
      <c r="B150" s="23">
        <v>137</v>
      </c>
      <c r="C150" s="20" t="s">
        <v>121</v>
      </c>
      <c r="D150" s="76">
        <v>0</v>
      </c>
      <c r="E150" s="76">
        <v>0</v>
      </c>
      <c r="F150" s="76">
        <v>0</v>
      </c>
      <c r="G150" s="76">
        <v>0</v>
      </c>
      <c r="H150" s="77">
        <v>14</v>
      </c>
      <c r="I150" s="77">
        <v>4</v>
      </c>
      <c r="J150" s="17">
        <v>0</v>
      </c>
      <c r="K150" s="17">
        <v>0</v>
      </c>
      <c r="L150" s="17">
        <v>0</v>
      </c>
      <c r="M150" s="17">
        <v>0</v>
      </c>
      <c r="N150" s="17">
        <v>0</v>
      </c>
      <c r="O150" s="17">
        <v>0</v>
      </c>
      <c r="P150" s="17">
        <v>0</v>
      </c>
      <c r="Q150" s="17">
        <v>0</v>
      </c>
      <c r="R150" s="17">
        <v>0</v>
      </c>
      <c r="S150" s="22">
        <f>SUM(J150:R150)</f>
        <v>0</v>
      </c>
      <c r="T150" s="18">
        <f>(S150/$S$158)*100</f>
        <v>0</v>
      </c>
      <c r="U150" s="18">
        <f>U149+T150</f>
        <v>100.00000000000001</v>
      </c>
      <c r="V150" s="37">
        <f t="shared" si="2"/>
        <v>0</v>
      </c>
    </row>
    <row r="151" spans="2:22" ht="13.5" customHeight="1" x14ac:dyDescent="0.2">
      <c r="B151" s="23">
        <v>138</v>
      </c>
      <c r="C151" s="20" t="s">
        <v>118</v>
      </c>
      <c r="D151" s="76">
        <v>0</v>
      </c>
      <c r="E151" s="76">
        <v>0</v>
      </c>
      <c r="F151" s="76">
        <v>0</v>
      </c>
      <c r="G151" s="76">
        <v>0</v>
      </c>
      <c r="H151" s="77">
        <v>0</v>
      </c>
      <c r="I151" s="77">
        <v>11</v>
      </c>
      <c r="J151" s="17">
        <v>0</v>
      </c>
      <c r="K151" s="17">
        <v>0</v>
      </c>
      <c r="L151" s="17">
        <v>0</v>
      </c>
      <c r="M151" s="17">
        <v>0</v>
      </c>
      <c r="N151" s="17">
        <v>0</v>
      </c>
      <c r="O151" s="17">
        <v>0</v>
      </c>
      <c r="P151" s="17">
        <v>0</v>
      </c>
      <c r="Q151" s="17">
        <v>0</v>
      </c>
      <c r="R151" s="17">
        <v>0</v>
      </c>
      <c r="S151" s="22">
        <f>SUM(J151:R151)</f>
        <v>0</v>
      </c>
      <c r="T151" s="18">
        <f>(S151/$S$158)*100</f>
        <v>0</v>
      </c>
      <c r="U151" s="18">
        <f>U150+T151</f>
        <v>100.00000000000001</v>
      </c>
      <c r="V151" s="37">
        <f t="shared" si="2"/>
        <v>0</v>
      </c>
    </row>
    <row r="152" spans="2:22" ht="13.5" customHeight="1" x14ac:dyDescent="0.2">
      <c r="B152" s="23">
        <v>139</v>
      </c>
      <c r="C152" s="20" t="s">
        <v>132</v>
      </c>
      <c r="D152" s="76">
        <v>0</v>
      </c>
      <c r="E152" s="76">
        <v>6</v>
      </c>
      <c r="F152" s="76">
        <v>0</v>
      </c>
      <c r="G152" s="76">
        <v>0</v>
      </c>
      <c r="H152" s="77">
        <v>0</v>
      </c>
      <c r="I152" s="77">
        <v>0</v>
      </c>
      <c r="J152" s="17">
        <v>0</v>
      </c>
      <c r="K152" s="17">
        <v>0</v>
      </c>
      <c r="L152" s="17">
        <v>0</v>
      </c>
      <c r="M152" s="17">
        <v>0</v>
      </c>
      <c r="N152" s="17">
        <v>0</v>
      </c>
      <c r="O152" s="17">
        <v>0</v>
      </c>
      <c r="P152" s="17">
        <v>0</v>
      </c>
      <c r="Q152" s="17">
        <v>0</v>
      </c>
      <c r="R152" s="17">
        <v>0</v>
      </c>
      <c r="S152" s="22">
        <f>SUM(J152:R152)</f>
        <v>0</v>
      </c>
      <c r="T152" s="18">
        <f>(S152/$S$158)*100</f>
        <v>0</v>
      </c>
      <c r="U152" s="18">
        <f>U151+T152</f>
        <v>100.00000000000001</v>
      </c>
      <c r="V152" s="37">
        <f t="shared" si="2"/>
        <v>0</v>
      </c>
    </row>
    <row r="153" spans="2:22" ht="13.5" customHeight="1" x14ac:dyDescent="0.2">
      <c r="B153" s="23">
        <v>140</v>
      </c>
      <c r="C153" s="20" t="s">
        <v>133</v>
      </c>
      <c r="D153" s="76">
        <v>5</v>
      </c>
      <c r="E153" s="76">
        <v>0</v>
      </c>
      <c r="F153" s="76">
        <v>0</v>
      </c>
      <c r="G153" s="76">
        <v>0</v>
      </c>
      <c r="H153" s="77">
        <v>0</v>
      </c>
      <c r="I153" s="77">
        <v>0</v>
      </c>
      <c r="J153" s="17">
        <v>0</v>
      </c>
      <c r="K153" s="17">
        <v>0</v>
      </c>
      <c r="L153" s="17">
        <v>0</v>
      </c>
      <c r="M153" s="17">
        <v>0</v>
      </c>
      <c r="N153" s="17">
        <v>0</v>
      </c>
      <c r="O153" s="17">
        <v>0</v>
      </c>
      <c r="P153" s="17">
        <v>0</v>
      </c>
      <c r="Q153" s="17">
        <v>0</v>
      </c>
      <c r="R153" s="17">
        <v>0</v>
      </c>
      <c r="S153" s="22">
        <f>SUM(J153:R153)</f>
        <v>0</v>
      </c>
      <c r="T153" s="18">
        <f>(S153/$S$158)*100</f>
        <v>0</v>
      </c>
      <c r="U153" s="18">
        <f>U152+T153</f>
        <v>100.00000000000001</v>
      </c>
      <c r="V153" s="37">
        <f t="shared" si="2"/>
        <v>0</v>
      </c>
    </row>
    <row r="154" spans="2:22" ht="13.5" customHeight="1" x14ac:dyDescent="0.2">
      <c r="B154" s="23">
        <v>141</v>
      </c>
      <c r="C154" s="20" t="s">
        <v>128</v>
      </c>
      <c r="D154" s="76">
        <v>0</v>
      </c>
      <c r="E154" s="76">
        <v>0</v>
      </c>
      <c r="F154" s="76">
        <v>0</v>
      </c>
      <c r="G154" s="76">
        <v>0</v>
      </c>
      <c r="H154" s="77">
        <v>4</v>
      </c>
      <c r="I154" s="77">
        <v>0</v>
      </c>
      <c r="J154" s="17">
        <v>0</v>
      </c>
      <c r="K154" s="17">
        <v>0</v>
      </c>
      <c r="L154" s="17">
        <v>0</v>
      </c>
      <c r="M154" s="17">
        <v>0</v>
      </c>
      <c r="N154" s="17">
        <v>0</v>
      </c>
      <c r="O154" s="17">
        <v>0</v>
      </c>
      <c r="P154" s="17">
        <v>0</v>
      </c>
      <c r="Q154" s="17">
        <v>0</v>
      </c>
      <c r="R154" s="17">
        <v>0</v>
      </c>
      <c r="S154" s="22">
        <f>SUM(J154:R154)</f>
        <v>0</v>
      </c>
      <c r="T154" s="18">
        <f>(S154/$S$158)*100</f>
        <v>0</v>
      </c>
      <c r="U154" s="18">
        <f>U153+T154</f>
        <v>100.00000000000001</v>
      </c>
      <c r="V154" s="37">
        <f t="shared" si="2"/>
        <v>0</v>
      </c>
    </row>
    <row r="155" spans="2:22" ht="13.5" customHeight="1" x14ac:dyDescent="0.2">
      <c r="B155" s="23">
        <v>142</v>
      </c>
      <c r="C155" s="48" t="s">
        <v>39</v>
      </c>
      <c r="D155" s="79">
        <v>0</v>
      </c>
      <c r="E155" s="79">
        <v>1</v>
      </c>
      <c r="F155" s="79">
        <v>0</v>
      </c>
      <c r="G155" s="79">
        <v>0</v>
      </c>
      <c r="H155" s="80">
        <v>0</v>
      </c>
      <c r="I155" s="80">
        <v>3</v>
      </c>
      <c r="J155" s="23">
        <v>0</v>
      </c>
      <c r="K155" s="23">
        <v>0</v>
      </c>
      <c r="L155" s="23">
        <v>0</v>
      </c>
      <c r="M155" s="23">
        <v>0</v>
      </c>
      <c r="N155" s="48">
        <v>0</v>
      </c>
      <c r="O155" s="48">
        <v>0</v>
      </c>
      <c r="P155" s="23">
        <v>0</v>
      </c>
      <c r="Q155" s="23">
        <v>0</v>
      </c>
      <c r="R155" s="23">
        <v>0</v>
      </c>
      <c r="S155" s="22">
        <f>SUM(J155:R155)</f>
        <v>0</v>
      </c>
      <c r="T155" s="18">
        <f>(S155/$S$158)*100</f>
        <v>0</v>
      </c>
      <c r="U155" s="18">
        <f>U154+T155</f>
        <v>100.00000000000001</v>
      </c>
      <c r="V155" s="37">
        <f t="shared" si="2"/>
        <v>0</v>
      </c>
    </row>
    <row r="156" spans="2:22" ht="13.5" customHeight="1" x14ac:dyDescent="0.2">
      <c r="B156" s="23">
        <v>143</v>
      </c>
      <c r="C156" s="20" t="s">
        <v>122</v>
      </c>
      <c r="D156" s="76">
        <v>0</v>
      </c>
      <c r="E156" s="76">
        <v>0</v>
      </c>
      <c r="F156" s="76">
        <v>0</v>
      </c>
      <c r="G156" s="76">
        <v>0</v>
      </c>
      <c r="H156" s="77">
        <v>0</v>
      </c>
      <c r="I156" s="77">
        <v>3</v>
      </c>
      <c r="J156" s="17">
        <v>0</v>
      </c>
      <c r="K156" s="17">
        <v>0</v>
      </c>
      <c r="L156" s="17">
        <v>0</v>
      </c>
      <c r="M156" s="17">
        <v>0</v>
      </c>
      <c r="N156" s="17">
        <v>0</v>
      </c>
      <c r="O156" s="17">
        <v>0</v>
      </c>
      <c r="P156" s="17">
        <v>0</v>
      </c>
      <c r="Q156" s="17">
        <v>0</v>
      </c>
      <c r="R156" s="17">
        <v>0</v>
      </c>
      <c r="S156" s="22">
        <f>SUM(J156:R156)</f>
        <v>0</v>
      </c>
      <c r="T156" s="18">
        <f>(S156/$S$158)*100</f>
        <v>0</v>
      </c>
      <c r="U156" s="18">
        <f>U155+T156</f>
        <v>100.00000000000001</v>
      </c>
      <c r="V156" s="37">
        <f t="shared" si="2"/>
        <v>0</v>
      </c>
    </row>
    <row r="157" spans="2:22" ht="13.5" customHeight="1" x14ac:dyDescent="0.2">
      <c r="B157" s="23">
        <v>144</v>
      </c>
      <c r="C157" s="20" t="s">
        <v>131</v>
      </c>
      <c r="D157" s="76">
        <v>0</v>
      </c>
      <c r="E157" s="76">
        <v>1</v>
      </c>
      <c r="F157" s="76">
        <v>0</v>
      </c>
      <c r="G157" s="76">
        <v>0</v>
      </c>
      <c r="H157" s="77">
        <v>0</v>
      </c>
      <c r="I157" s="77">
        <v>0</v>
      </c>
      <c r="J157" s="17">
        <v>0</v>
      </c>
      <c r="K157" s="17">
        <v>0</v>
      </c>
      <c r="L157" s="17">
        <v>0</v>
      </c>
      <c r="M157" s="17">
        <v>0</v>
      </c>
      <c r="N157" s="17">
        <v>0</v>
      </c>
      <c r="O157" s="17">
        <v>0</v>
      </c>
      <c r="P157" s="17">
        <v>0</v>
      </c>
      <c r="Q157" s="17">
        <v>0</v>
      </c>
      <c r="R157" s="17">
        <v>0</v>
      </c>
      <c r="S157" s="22">
        <f>SUM(J157:R157)</f>
        <v>0</v>
      </c>
      <c r="T157" s="18">
        <f>(S157/$S$158)*100</f>
        <v>0</v>
      </c>
      <c r="U157" s="18">
        <f>U156+T157</f>
        <v>100.00000000000001</v>
      </c>
      <c r="V157" s="37">
        <f t="shared" si="2"/>
        <v>0</v>
      </c>
    </row>
    <row r="158" spans="2:22" ht="13.5" customHeight="1" x14ac:dyDescent="0.2">
      <c r="D158" s="23">
        <f t="shared" ref="D158:U158" si="3">SUM(D14:D157)</f>
        <v>5751</v>
      </c>
      <c r="E158" s="23">
        <f t="shared" si="3"/>
        <v>5843</v>
      </c>
      <c r="F158" s="23">
        <f t="shared" si="3"/>
        <v>5970</v>
      </c>
      <c r="G158" s="23">
        <f t="shared" si="3"/>
        <v>5932</v>
      </c>
      <c r="H158" s="23">
        <f t="shared" si="3"/>
        <v>6005</v>
      </c>
      <c r="I158" s="23">
        <f t="shared" si="3"/>
        <v>6000</v>
      </c>
      <c r="J158" s="23">
        <f t="shared" si="3"/>
        <v>5990</v>
      </c>
      <c r="K158" s="23">
        <f t="shared" si="3"/>
        <v>6017</v>
      </c>
      <c r="L158" s="23">
        <f t="shared" si="3"/>
        <v>6013</v>
      </c>
      <c r="M158" s="23">
        <f t="shared" si="3"/>
        <v>6021</v>
      </c>
      <c r="N158" s="23">
        <f t="shared" si="3"/>
        <v>6014</v>
      </c>
      <c r="O158" s="23">
        <f t="shared" si="3"/>
        <v>5999</v>
      </c>
      <c r="P158" s="23">
        <f t="shared" si="3"/>
        <v>6012</v>
      </c>
      <c r="Q158" s="23">
        <f t="shared" si="3"/>
        <v>5999</v>
      </c>
      <c r="R158" s="23">
        <f t="shared" si="3"/>
        <v>5978</v>
      </c>
      <c r="S158" s="22">
        <f t="shared" ref="S143:S162" si="4">SUM(J158:R158)</f>
        <v>54043</v>
      </c>
      <c r="T158" s="23">
        <f t="shared" si="3"/>
        <v>100.00000000000001</v>
      </c>
      <c r="U158" s="23">
        <f t="shared" si="3"/>
        <v>12771.731769146792</v>
      </c>
      <c r="V158" s="37">
        <f t="shared" si="2"/>
        <v>6004.7777777777774</v>
      </c>
    </row>
    <row r="159" spans="2:22" ht="13.5" customHeight="1" x14ac:dyDescent="0.2">
      <c r="C159" s="23" t="s">
        <v>179</v>
      </c>
      <c r="D159" s="23">
        <v>3017</v>
      </c>
      <c r="E159" s="23">
        <v>2924</v>
      </c>
      <c r="F159" s="23">
        <v>2808</v>
      </c>
      <c r="G159" s="23">
        <v>2817</v>
      </c>
      <c r="H159" s="23">
        <v>2858</v>
      </c>
      <c r="I159" s="23">
        <v>2686</v>
      </c>
      <c r="J159" s="23">
        <v>2588</v>
      </c>
      <c r="K159" s="23">
        <v>2640</v>
      </c>
      <c r="L159" s="23">
        <v>2699</v>
      </c>
      <c r="M159" s="23">
        <v>2511</v>
      </c>
      <c r="N159" s="23">
        <v>2290</v>
      </c>
      <c r="O159" s="23">
        <v>2504</v>
      </c>
      <c r="P159" s="23">
        <v>2322</v>
      </c>
      <c r="Q159" s="23">
        <v>2443</v>
      </c>
      <c r="R159" s="23">
        <v>2151</v>
      </c>
      <c r="S159" s="22">
        <f t="shared" si="4"/>
        <v>22148</v>
      </c>
    </row>
    <row r="160" spans="2:22" ht="13.5" customHeight="1" x14ac:dyDescent="0.2">
      <c r="C160" s="23" t="s">
        <v>180</v>
      </c>
      <c r="D160" s="23">
        <v>2734</v>
      </c>
      <c r="E160" s="23">
        <v>2919</v>
      </c>
      <c r="F160" s="23">
        <v>3162</v>
      </c>
      <c r="G160" s="23">
        <v>3115</v>
      </c>
      <c r="H160" s="23">
        <v>3147</v>
      </c>
      <c r="I160" s="23">
        <v>3314</v>
      </c>
      <c r="J160" s="23">
        <v>3402</v>
      </c>
      <c r="K160" s="23">
        <v>3377</v>
      </c>
      <c r="L160" s="23">
        <v>3314</v>
      </c>
      <c r="M160" s="23">
        <v>3510</v>
      </c>
      <c r="N160" s="23">
        <v>3724</v>
      </c>
      <c r="O160" s="23">
        <v>3495</v>
      </c>
      <c r="P160" s="23">
        <v>3690</v>
      </c>
      <c r="Q160" s="23">
        <v>3556</v>
      </c>
      <c r="R160" s="23">
        <v>3827</v>
      </c>
      <c r="S160" s="22">
        <f t="shared" si="4"/>
        <v>31895</v>
      </c>
    </row>
    <row r="161" spans="3:19" ht="13.5" customHeight="1" x14ac:dyDescent="0.2">
      <c r="C161" s="51" t="s">
        <v>181</v>
      </c>
      <c r="D161" s="60">
        <f>D159/D158</f>
        <v>0.52460441662319601</v>
      </c>
      <c r="E161" s="60">
        <f t="shared" ref="E161:R161" si="5">E159/E158</f>
        <v>0.50042786239945236</v>
      </c>
      <c r="F161" s="60">
        <f t="shared" si="5"/>
        <v>0.47035175879396984</v>
      </c>
      <c r="G161" s="60">
        <f t="shared" si="5"/>
        <v>0.47488199595414698</v>
      </c>
      <c r="H161" s="60">
        <f t="shared" si="5"/>
        <v>0.47593671940049959</v>
      </c>
      <c r="I161" s="60">
        <f t="shared" si="5"/>
        <v>0.44766666666666666</v>
      </c>
      <c r="J161" s="60">
        <f t="shared" si="5"/>
        <v>0.43205342237061772</v>
      </c>
      <c r="K161" s="60">
        <f t="shared" si="5"/>
        <v>0.43875685557586835</v>
      </c>
      <c r="L161" s="60">
        <f t="shared" si="5"/>
        <v>0.44886080159654085</v>
      </c>
      <c r="M161" s="60">
        <f t="shared" si="5"/>
        <v>0.4170403587443946</v>
      </c>
      <c r="N161" s="60">
        <f t="shared" si="5"/>
        <v>0.38077818423678084</v>
      </c>
      <c r="O161" s="60">
        <f t="shared" si="5"/>
        <v>0.41740290048341389</v>
      </c>
      <c r="P161" s="60">
        <f t="shared" si="5"/>
        <v>0.38622754491017963</v>
      </c>
      <c r="Q161" s="60">
        <f t="shared" si="5"/>
        <v>0.4072345390898483</v>
      </c>
      <c r="R161" s="60">
        <f t="shared" si="5"/>
        <v>0.35981933757109402</v>
      </c>
      <c r="S161" s="22">
        <f t="shared" si="4"/>
        <v>3.6881739445787378</v>
      </c>
    </row>
    <row r="162" spans="3:19" ht="13.5" customHeight="1" x14ac:dyDescent="0.2">
      <c r="C162" s="23" t="s">
        <v>182</v>
      </c>
      <c r="D162" s="42">
        <f>D160/D158</f>
        <v>0.47539558337680404</v>
      </c>
      <c r="E162" s="42">
        <f t="shared" ref="E162:R162" si="6">E160/E158</f>
        <v>0.49957213760054764</v>
      </c>
      <c r="F162" s="42">
        <f t="shared" si="6"/>
        <v>0.52964824120603016</v>
      </c>
      <c r="G162" s="42">
        <f t="shared" si="6"/>
        <v>0.52511800404585296</v>
      </c>
      <c r="H162" s="42">
        <f t="shared" si="6"/>
        <v>0.52406328059950047</v>
      </c>
      <c r="I162" s="42">
        <f t="shared" si="6"/>
        <v>0.55233333333333334</v>
      </c>
      <c r="J162" s="42">
        <f t="shared" si="6"/>
        <v>0.56794657762938228</v>
      </c>
      <c r="K162" s="42">
        <f t="shared" si="6"/>
        <v>0.56124314442413159</v>
      </c>
      <c r="L162" s="42">
        <f t="shared" si="6"/>
        <v>0.55113919840345915</v>
      </c>
      <c r="M162" s="42">
        <f t="shared" si="6"/>
        <v>0.5829596412556054</v>
      </c>
      <c r="N162" s="42">
        <f t="shared" si="6"/>
        <v>0.61922181576321911</v>
      </c>
      <c r="O162" s="42">
        <f t="shared" si="6"/>
        <v>0.58259709951658611</v>
      </c>
      <c r="P162" s="42">
        <f t="shared" si="6"/>
        <v>0.61377245508982037</v>
      </c>
      <c r="Q162" s="42">
        <f t="shared" si="6"/>
        <v>0.5927654609101517</v>
      </c>
      <c r="R162" s="42">
        <f t="shared" si="6"/>
        <v>0.64018066242890603</v>
      </c>
      <c r="S162" s="22">
        <f t="shared" si="4"/>
        <v>5.3118260554212622</v>
      </c>
    </row>
  </sheetData>
  <sortState xmlns:xlrd2="http://schemas.microsoft.com/office/spreadsheetml/2017/richdata2" ref="C14:X157">
    <sortCondition descending="1" ref="S14:S157"/>
  </sortState>
  <mergeCells count="1">
    <mergeCell ref="C2:Y2"/>
  </mergeCells>
  <pageMargins left="0.75" right="0.75" top="1" bottom="1"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R150"/>
  <sheetViews>
    <sheetView workbookViewId="0"/>
  </sheetViews>
  <sheetFormatPr defaultColWidth="9.140625" defaultRowHeight="12.75" x14ac:dyDescent="0.2"/>
  <cols>
    <col min="1" max="1" width="9.140625" style="38"/>
    <col min="2" max="2" width="6" style="36" customWidth="1"/>
    <col min="3" max="3" width="9.140625" style="23"/>
    <col min="4" max="4" width="8.5703125" style="37" customWidth="1"/>
    <col min="5" max="5" width="3.5703125" style="38" customWidth="1"/>
    <col min="6" max="6" width="10.140625" style="38" customWidth="1"/>
    <col min="7" max="7" width="8.42578125" style="38" customWidth="1"/>
    <col min="8" max="8" width="4.140625" style="38" customWidth="1"/>
    <col min="9" max="9" width="3.28515625" style="38" customWidth="1"/>
    <col min="10" max="17" width="9.140625" style="36"/>
    <col min="18" max="16384" width="9.140625" style="38"/>
  </cols>
  <sheetData>
    <row r="1" spans="2:12" ht="13.5" thickBot="1" x14ac:dyDescent="0.25"/>
    <row r="2" spans="2:12" ht="18" customHeight="1" thickBot="1" x14ac:dyDescent="0.25">
      <c r="B2" s="84" t="s">
        <v>241</v>
      </c>
      <c r="C2" s="85"/>
      <c r="D2" s="85"/>
      <c r="E2" s="85"/>
      <c r="F2" s="85"/>
      <c r="G2" s="85"/>
      <c r="H2" s="85"/>
      <c r="I2" s="85"/>
      <c r="J2" s="85"/>
      <c r="K2" s="85"/>
      <c r="L2" s="86"/>
    </row>
    <row r="4" spans="2:12" s="40" customFormat="1" ht="10.5" x14ac:dyDescent="0.2">
      <c r="B4" s="24" t="s">
        <v>41</v>
      </c>
      <c r="C4" s="24" t="s">
        <v>40</v>
      </c>
      <c r="D4" s="39" t="s">
        <v>219</v>
      </c>
      <c r="E4" s="65"/>
      <c r="F4" s="24" t="s">
        <v>130</v>
      </c>
      <c r="G4" s="24" t="s">
        <v>46</v>
      </c>
    </row>
    <row r="5" spans="2:12" x14ac:dyDescent="0.2">
      <c r="B5" s="36">
        <v>1</v>
      </c>
      <c r="C5" s="20" t="s">
        <v>48</v>
      </c>
      <c r="D5" s="37">
        <v>898</v>
      </c>
      <c r="E5" s="36"/>
      <c r="F5" s="41">
        <f>D5/$D$150</f>
        <v>0.14954758248061725</v>
      </c>
      <c r="G5" s="42">
        <f>F5</f>
        <v>0.14954758248061725</v>
      </c>
    </row>
    <row r="6" spans="2:12" x14ac:dyDescent="0.2">
      <c r="B6" s="36">
        <v>2</v>
      </c>
      <c r="C6" s="20" t="s">
        <v>49</v>
      </c>
      <c r="D6" s="37">
        <v>364.55555555555554</v>
      </c>
      <c r="E6" s="36"/>
      <c r="F6" s="41">
        <f t="shared" ref="F6:F69" si="0">D6/$D$150</f>
        <v>6.071091538219564E-2</v>
      </c>
      <c r="G6" s="42">
        <f>G5+F6</f>
        <v>0.21025849786281289</v>
      </c>
    </row>
    <row r="7" spans="2:12" x14ac:dyDescent="0.2">
      <c r="B7" s="36">
        <v>3</v>
      </c>
      <c r="C7" s="20" t="s">
        <v>50</v>
      </c>
      <c r="D7" s="37">
        <v>330.11111111111109</v>
      </c>
      <c r="E7" s="36"/>
      <c r="F7" s="41">
        <f t="shared" si="0"/>
        <v>5.4974742334807453E-2</v>
      </c>
      <c r="G7" s="42">
        <f t="shared" ref="G7:G70" si="1">G6+F7</f>
        <v>0.26523324019762035</v>
      </c>
    </row>
    <row r="8" spans="2:12" x14ac:dyDescent="0.2">
      <c r="B8" s="36">
        <v>4</v>
      </c>
      <c r="C8" s="48" t="s">
        <v>1</v>
      </c>
      <c r="D8" s="37">
        <v>311.55555555555554</v>
      </c>
      <c r="E8" s="36"/>
      <c r="F8" s="41">
        <f t="shared" si="0"/>
        <v>5.1884610402827366E-2</v>
      </c>
      <c r="G8" s="42">
        <f t="shared" si="1"/>
        <v>0.31711785060044773</v>
      </c>
    </row>
    <row r="9" spans="2:12" x14ac:dyDescent="0.2">
      <c r="B9" s="36">
        <v>5</v>
      </c>
      <c r="C9" s="48" t="s">
        <v>2</v>
      </c>
      <c r="D9" s="37">
        <v>286.22222222222223</v>
      </c>
      <c r="E9" s="36"/>
      <c r="F9" s="41">
        <f t="shared" si="0"/>
        <v>4.7665747645393476E-2</v>
      </c>
      <c r="G9" s="42">
        <f t="shared" si="1"/>
        <v>0.36478359824584122</v>
      </c>
    </row>
    <row r="10" spans="2:12" x14ac:dyDescent="0.2">
      <c r="B10" s="36">
        <v>6</v>
      </c>
      <c r="C10" s="20" t="s">
        <v>51</v>
      </c>
      <c r="D10" s="37">
        <v>242.33333333333334</v>
      </c>
      <c r="E10" s="36"/>
      <c r="F10" s="41">
        <f t="shared" si="0"/>
        <v>4.0356752955979493E-2</v>
      </c>
      <c r="G10" s="42">
        <f t="shared" si="1"/>
        <v>0.40514035120182074</v>
      </c>
    </row>
    <row r="11" spans="2:12" x14ac:dyDescent="0.2">
      <c r="B11" s="36">
        <v>7</v>
      </c>
      <c r="C11" s="48" t="s">
        <v>0</v>
      </c>
      <c r="D11" s="37">
        <v>224.44444444444446</v>
      </c>
      <c r="E11" s="36"/>
      <c r="F11" s="41">
        <f t="shared" si="0"/>
        <v>3.7377643728142396E-2</v>
      </c>
      <c r="G11" s="42">
        <f t="shared" si="1"/>
        <v>0.44251799492996313</v>
      </c>
    </row>
    <row r="12" spans="2:12" x14ac:dyDescent="0.2">
      <c r="B12" s="43">
        <v>8</v>
      </c>
      <c r="C12" s="50" t="s">
        <v>4</v>
      </c>
      <c r="D12" s="49">
        <v>186.77777777777777</v>
      </c>
      <c r="E12" s="43"/>
      <c r="F12" s="44">
        <f t="shared" si="0"/>
        <v>3.1104860944063051E-2</v>
      </c>
      <c r="G12" s="45">
        <f t="shared" si="1"/>
        <v>0.47362285587402619</v>
      </c>
      <c r="H12" s="46"/>
      <c r="J12" s="47" t="s">
        <v>223</v>
      </c>
    </row>
    <row r="13" spans="2:12" x14ac:dyDescent="0.2">
      <c r="B13" s="36">
        <v>9</v>
      </c>
      <c r="C13" s="48" t="s">
        <v>6</v>
      </c>
      <c r="D13" s="37">
        <v>181.11111111111111</v>
      </c>
      <c r="E13" s="36"/>
      <c r="F13" s="41">
        <f t="shared" si="0"/>
        <v>3.0161167958847577E-2</v>
      </c>
      <c r="G13" s="42">
        <f t="shared" si="1"/>
        <v>0.5037840238328738</v>
      </c>
    </row>
    <row r="14" spans="2:12" x14ac:dyDescent="0.2">
      <c r="B14" s="36">
        <v>10</v>
      </c>
      <c r="C14" s="20" t="s">
        <v>52</v>
      </c>
      <c r="D14" s="37">
        <v>169.22222222222223</v>
      </c>
      <c r="E14" s="36"/>
      <c r="F14" s="41">
        <f t="shared" si="0"/>
        <v>2.8181263068297463E-2</v>
      </c>
      <c r="G14" s="42">
        <f t="shared" si="1"/>
        <v>0.53196528690117129</v>
      </c>
    </row>
    <row r="15" spans="2:12" x14ac:dyDescent="0.2">
      <c r="B15" s="36">
        <v>11</v>
      </c>
      <c r="C15" s="20" t="s">
        <v>53</v>
      </c>
      <c r="D15" s="37">
        <v>163.88888888888889</v>
      </c>
      <c r="E15" s="36"/>
      <c r="F15" s="41">
        <f t="shared" si="0"/>
        <v>2.7293081435153483E-2</v>
      </c>
      <c r="G15" s="42">
        <f t="shared" si="1"/>
        <v>0.55925836833632481</v>
      </c>
    </row>
    <row r="16" spans="2:12" x14ac:dyDescent="0.2">
      <c r="B16" s="43">
        <v>12</v>
      </c>
      <c r="C16" s="50" t="s">
        <v>5</v>
      </c>
      <c r="D16" s="49">
        <v>127.44444444444444</v>
      </c>
      <c r="E16" s="43"/>
      <c r="F16" s="44">
        <f t="shared" si="0"/>
        <v>2.12238402753363E-2</v>
      </c>
      <c r="G16" s="45">
        <f t="shared" si="1"/>
        <v>0.58048220861166111</v>
      </c>
      <c r="H16" s="46"/>
      <c r="J16" s="47" t="s">
        <v>224</v>
      </c>
    </row>
    <row r="17" spans="2:18" x14ac:dyDescent="0.15">
      <c r="B17" s="36">
        <v>13</v>
      </c>
      <c r="C17" s="20" t="s">
        <v>57</v>
      </c>
      <c r="D17" s="37">
        <v>124.44444444444444</v>
      </c>
      <c r="E17" s="36"/>
      <c r="F17" s="41">
        <f t="shared" si="0"/>
        <v>2.0724238106692813E-2</v>
      </c>
      <c r="G17" s="42">
        <f t="shared" si="1"/>
        <v>0.60120644671835388</v>
      </c>
      <c r="R17" s="1"/>
    </row>
    <row r="18" spans="2:18" x14ac:dyDescent="0.2">
      <c r="B18" s="36">
        <v>14</v>
      </c>
      <c r="C18" s="48" t="s">
        <v>10</v>
      </c>
      <c r="D18" s="37">
        <v>112</v>
      </c>
      <c r="E18" s="36"/>
      <c r="F18" s="41">
        <f t="shared" si="0"/>
        <v>1.8651814296023531E-2</v>
      </c>
      <c r="G18" s="42">
        <f t="shared" si="1"/>
        <v>0.61985826101437747</v>
      </c>
      <c r="R18" s="20"/>
    </row>
    <row r="19" spans="2:18" x14ac:dyDescent="0.2">
      <c r="B19" s="36">
        <v>15</v>
      </c>
      <c r="C19" s="20" t="s">
        <v>54</v>
      </c>
      <c r="D19" s="37">
        <v>109.77777777777777</v>
      </c>
      <c r="E19" s="36"/>
      <c r="F19" s="41">
        <f t="shared" si="0"/>
        <v>1.8281738615546873E-2</v>
      </c>
      <c r="G19" s="42">
        <f t="shared" si="1"/>
        <v>0.63813999962992429</v>
      </c>
      <c r="R19" s="20"/>
    </row>
    <row r="20" spans="2:18" x14ac:dyDescent="0.2">
      <c r="B20" s="36">
        <v>16</v>
      </c>
      <c r="C20" s="48" t="s">
        <v>9</v>
      </c>
      <c r="D20" s="37">
        <v>91.666666666666671</v>
      </c>
      <c r="E20" s="36"/>
      <c r="F20" s="41">
        <f t="shared" si="0"/>
        <v>1.5265621819662118E-2</v>
      </c>
      <c r="G20" s="42">
        <f t="shared" si="1"/>
        <v>0.65340562144958636</v>
      </c>
      <c r="R20" s="20"/>
    </row>
    <row r="21" spans="2:18" x14ac:dyDescent="0.2">
      <c r="B21" s="36">
        <v>17</v>
      </c>
      <c r="C21" s="48" t="s">
        <v>8</v>
      </c>
      <c r="D21" s="37">
        <v>87</v>
      </c>
      <c r="E21" s="36"/>
      <c r="F21" s="41">
        <f t="shared" si="0"/>
        <v>1.4488462890661137E-2</v>
      </c>
      <c r="G21" s="42">
        <f t="shared" si="1"/>
        <v>0.66789408434024755</v>
      </c>
      <c r="R21" s="20"/>
    </row>
    <row r="22" spans="2:18" x14ac:dyDescent="0.15">
      <c r="B22" s="36">
        <v>18</v>
      </c>
      <c r="C22" s="20" t="s">
        <v>58</v>
      </c>
      <c r="D22" s="37">
        <v>85.777777777777771</v>
      </c>
      <c r="E22" s="36"/>
      <c r="F22" s="41">
        <f t="shared" si="0"/>
        <v>1.4284921266398975E-2</v>
      </c>
      <c r="G22" s="42">
        <f t="shared" si="1"/>
        <v>0.68217900560664657</v>
      </c>
      <c r="R22" s="1"/>
    </row>
    <row r="23" spans="2:18" x14ac:dyDescent="0.2">
      <c r="B23" s="36">
        <v>19</v>
      </c>
      <c r="C23" s="20" t="s">
        <v>56</v>
      </c>
      <c r="D23" s="37">
        <v>80.666666666666671</v>
      </c>
      <c r="E23" s="36"/>
      <c r="F23" s="41">
        <f t="shared" si="0"/>
        <v>1.3433747201302665E-2</v>
      </c>
      <c r="G23" s="42">
        <f t="shared" si="1"/>
        <v>0.69561275280794921</v>
      </c>
      <c r="R23" s="20"/>
    </row>
    <row r="24" spans="2:18" x14ac:dyDescent="0.15">
      <c r="B24" s="36">
        <v>20</v>
      </c>
      <c r="C24" s="20" t="s">
        <v>55</v>
      </c>
      <c r="D24" s="37">
        <v>78.111111111111114</v>
      </c>
      <c r="E24" s="36"/>
      <c r="F24" s="41">
        <f t="shared" si="0"/>
        <v>1.3008160168754508E-2</v>
      </c>
      <c r="G24" s="42">
        <f t="shared" si="1"/>
        <v>0.70862091297670371</v>
      </c>
      <c r="R24" s="1"/>
    </row>
    <row r="25" spans="2:18" x14ac:dyDescent="0.2">
      <c r="B25" s="36">
        <v>21</v>
      </c>
      <c r="C25" s="20" t="s">
        <v>134</v>
      </c>
      <c r="D25" s="37">
        <v>76.888888888888886</v>
      </c>
      <c r="E25" s="36"/>
      <c r="F25" s="41">
        <f t="shared" si="0"/>
        <v>1.2804618544492346E-2</v>
      </c>
      <c r="G25" s="42">
        <f t="shared" si="1"/>
        <v>0.72142553152119604</v>
      </c>
    </row>
    <row r="26" spans="2:18" x14ac:dyDescent="0.2">
      <c r="B26" s="36">
        <v>22</v>
      </c>
      <c r="C26" s="20" t="s">
        <v>3</v>
      </c>
      <c r="D26" s="37">
        <v>71.111111111111114</v>
      </c>
      <c r="E26" s="36"/>
      <c r="F26" s="41">
        <f t="shared" si="0"/>
        <v>1.1842421775253038E-2</v>
      </c>
      <c r="G26" s="42">
        <f t="shared" si="1"/>
        <v>0.73326795329644912</v>
      </c>
      <c r="J26" s="38"/>
    </row>
    <row r="27" spans="2:18" x14ac:dyDescent="0.2">
      <c r="B27" s="36">
        <v>23</v>
      </c>
      <c r="C27" s="48" t="s">
        <v>7</v>
      </c>
      <c r="D27" s="37">
        <v>71.111111111111114</v>
      </c>
      <c r="E27" s="36"/>
      <c r="F27" s="41">
        <f t="shared" si="0"/>
        <v>1.1842421775253038E-2</v>
      </c>
      <c r="G27" s="42">
        <f t="shared" si="1"/>
        <v>0.74511037507170219</v>
      </c>
    </row>
    <row r="28" spans="2:18" x14ac:dyDescent="0.2">
      <c r="B28" s="43">
        <v>24</v>
      </c>
      <c r="C28" s="50" t="s">
        <v>11</v>
      </c>
      <c r="D28" s="49">
        <v>64</v>
      </c>
      <c r="E28" s="43"/>
      <c r="F28" s="44">
        <f t="shared" si="0"/>
        <v>1.0658179597727732E-2</v>
      </c>
      <c r="G28" s="45">
        <f t="shared" si="1"/>
        <v>0.75576855466942994</v>
      </c>
      <c r="H28" s="46"/>
      <c r="J28" s="47" t="s">
        <v>225</v>
      </c>
    </row>
    <row r="29" spans="2:18" x14ac:dyDescent="0.2">
      <c r="B29" s="36">
        <v>25</v>
      </c>
      <c r="C29" s="48" t="s">
        <v>12</v>
      </c>
      <c r="D29" s="37">
        <v>62.222222222222221</v>
      </c>
      <c r="E29" s="36"/>
      <c r="F29" s="41">
        <f t="shared" si="0"/>
        <v>1.0362119053346407E-2</v>
      </c>
      <c r="G29" s="42">
        <f t="shared" si="1"/>
        <v>0.76613067372277632</v>
      </c>
    </row>
    <row r="30" spans="2:18" x14ac:dyDescent="0.2">
      <c r="B30" s="36">
        <v>26</v>
      </c>
      <c r="C30" s="20" t="s">
        <v>60</v>
      </c>
      <c r="D30" s="37">
        <v>59.777777777777779</v>
      </c>
      <c r="E30" s="36"/>
      <c r="F30" s="41">
        <f t="shared" si="0"/>
        <v>9.9550358048220832E-3</v>
      </c>
      <c r="G30" s="42">
        <f t="shared" si="1"/>
        <v>0.77608570952759837</v>
      </c>
    </row>
    <row r="31" spans="2:18" x14ac:dyDescent="0.2">
      <c r="B31" s="36">
        <v>27</v>
      </c>
      <c r="C31" s="20" t="s">
        <v>67</v>
      </c>
      <c r="D31" s="37">
        <v>53.888888888888886</v>
      </c>
      <c r="E31" s="36"/>
      <c r="F31" s="41">
        <f t="shared" si="0"/>
        <v>8.974335251558942E-3</v>
      </c>
      <c r="G31" s="42">
        <f t="shared" si="1"/>
        <v>0.78506004477915736</v>
      </c>
    </row>
    <row r="32" spans="2:18" x14ac:dyDescent="0.2">
      <c r="B32" s="36">
        <v>28</v>
      </c>
      <c r="C32" s="20" t="s">
        <v>59</v>
      </c>
      <c r="D32" s="37">
        <v>53.111111111111114</v>
      </c>
      <c r="E32" s="36"/>
      <c r="F32" s="41">
        <f t="shared" si="0"/>
        <v>8.8448087633921126E-3</v>
      </c>
      <c r="G32" s="42">
        <f t="shared" si="1"/>
        <v>0.79390485354254947</v>
      </c>
      <c r="J32" s="38"/>
    </row>
    <row r="33" spans="2:18" x14ac:dyDescent="0.2">
      <c r="B33" s="36">
        <v>29</v>
      </c>
      <c r="C33" s="23" t="s">
        <v>24</v>
      </c>
      <c r="D33" s="37">
        <v>51.333333333333336</v>
      </c>
      <c r="E33" s="36"/>
      <c r="F33" s="41">
        <f t="shared" si="0"/>
        <v>8.5487482190107853E-3</v>
      </c>
      <c r="G33" s="42">
        <f t="shared" si="1"/>
        <v>0.80245360176156022</v>
      </c>
    </row>
    <row r="34" spans="2:18" x14ac:dyDescent="0.2">
      <c r="B34" s="36">
        <v>30</v>
      </c>
      <c r="C34" s="20" t="s">
        <v>61</v>
      </c>
      <c r="D34" s="37">
        <v>51.222222222222221</v>
      </c>
      <c r="E34" s="36"/>
      <c r="F34" s="41">
        <f t="shared" si="0"/>
        <v>8.530244434986952E-3</v>
      </c>
      <c r="G34" s="42">
        <f t="shared" si="1"/>
        <v>0.81098384619654718</v>
      </c>
    </row>
    <row r="35" spans="2:18" x14ac:dyDescent="0.2">
      <c r="B35" s="36">
        <v>31</v>
      </c>
      <c r="C35" s="20" t="s">
        <v>63</v>
      </c>
      <c r="D35" s="37">
        <v>49.333333333333336</v>
      </c>
      <c r="E35" s="36"/>
      <c r="F35" s="41">
        <f t="shared" si="0"/>
        <v>8.215680106581795E-3</v>
      </c>
      <c r="G35" s="42">
        <f t="shared" si="1"/>
        <v>0.81919952630312898</v>
      </c>
      <c r="J35" s="38"/>
    </row>
    <row r="36" spans="2:18" x14ac:dyDescent="0.2">
      <c r="B36" s="43">
        <v>32</v>
      </c>
      <c r="C36" s="50" t="s">
        <v>27</v>
      </c>
      <c r="D36" s="49">
        <v>48.222222222222221</v>
      </c>
      <c r="E36" s="43"/>
      <c r="F36" s="44">
        <f t="shared" si="0"/>
        <v>8.0306422663434657E-3</v>
      </c>
      <c r="G36" s="45">
        <f t="shared" si="1"/>
        <v>0.8272301685694724</v>
      </c>
      <c r="H36" s="46"/>
      <c r="J36" s="47" t="s">
        <v>226</v>
      </c>
    </row>
    <row r="37" spans="2:18" x14ac:dyDescent="0.2">
      <c r="B37" s="36">
        <v>33</v>
      </c>
      <c r="C37" s="48" t="s">
        <v>14</v>
      </c>
      <c r="D37" s="37">
        <v>47.666666666666664</v>
      </c>
      <c r="E37" s="36"/>
      <c r="F37" s="41">
        <f t="shared" si="0"/>
        <v>7.938123346224301E-3</v>
      </c>
      <c r="G37" s="42">
        <f t="shared" si="1"/>
        <v>0.83516829191569675</v>
      </c>
    </row>
    <row r="38" spans="2:18" x14ac:dyDescent="0.2">
      <c r="B38" s="36">
        <v>34</v>
      </c>
      <c r="C38" s="20" t="s">
        <v>66</v>
      </c>
      <c r="D38" s="37">
        <v>43.444444444444443</v>
      </c>
      <c r="E38" s="36"/>
      <c r="F38" s="41">
        <f t="shared" si="0"/>
        <v>7.2349795533186521E-3</v>
      </c>
      <c r="G38" s="42">
        <f t="shared" si="1"/>
        <v>0.84240327146901539</v>
      </c>
    </row>
    <row r="39" spans="2:18" x14ac:dyDescent="0.2">
      <c r="B39" s="36">
        <v>35</v>
      </c>
      <c r="C39" s="48" t="s">
        <v>21</v>
      </c>
      <c r="D39" s="37">
        <v>37.555555555555557</v>
      </c>
      <c r="E39" s="36"/>
      <c r="F39" s="41">
        <f t="shared" si="0"/>
        <v>6.25427900005551E-3</v>
      </c>
      <c r="G39" s="42">
        <f t="shared" si="1"/>
        <v>0.84865755046907088</v>
      </c>
    </row>
    <row r="40" spans="2:18" x14ac:dyDescent="0.2">
      <c r="B40" s="36">
        <v>36</v>
      </c>
      <c r="C40" s="48" t="s">
        <v>15</v>
      </c>
      <c r="D40" s="37">
        <v>37.111111111111114</v>
      </c>
      <c r="E40" s="36"/>
      <c r="F40" s="41">
        <f t="shared" si="0"/>
        <v>6.1802638639601786E-3</v>
      </c>
      <c r="G40" s="42">
        <f t="shared" si="1"/>
        <v>0.85483781433303108</v>
      </c>
    </row>
    <row r="41" spans="2:18" x14ac:dyDescent="0.2">
      <c r="B41" s="36">
        <v>37</v>
      </c>
      <c r="C41" s="48" t="s">
        <v>13</v>
      </c>
      <c r="D41" s="37">
        <v>36.666666666666664</v>
      </c>
      <c r="E41" s="36"/>
      <c r="F41" s="41">
        <f t="shared" si="0"/>
        <v>6.1062487278648464E-3</v>
      </c>
      <c r="G41" s="42">
        <f t="shared" si="1"/>
        <v>0.86094406306089588</v>
      </c>
    </row>
    <row r="42" spans="2:18" x14ac:dyDescent="0.2">
      <c r="B42" s="36">
        <v>38</v>
      </c>
      <c r="C42" s="48" t="s">
        <v>16</v>
      </c>
      <c r="D42" s="37">
        <v>32.555555555555557</v>
      </c>
      <c r="E42" s="36"/>
      <c r="F42" s="41">
        <f t="shared" si="0"/>
        <v>5.4216087189830307E-3</v>
      </c>
      <c r="G42" s="42">
        <f t="shared" si="1"/>
        <v>0.86636567177987889</v>
      </c>
    </row>
    <row r="43" spans="2:18" x14ac:dyDescent="0.2">
      <c r="B43" s="36">
        <v>39</v>
      </c>
      <c r="C43" s="23" t="s">
        <v>23</v>
      </c>
      <c r="D43" s="37">
        <v>32.333333333333336</v>
      </c>
      <c r="E43" s="36"/>
      <c r="F43" s="41">
        <f t="shared" si="0"/>
        <v>5.384601150935365E-3</v>
      </c>
      <c r="G43" s="42">
        <f t="shared" si="1"/>
        <v>0.87175027293081431</v>
      </c>
    </row>
    <row r="44" spans="2:18" x14ac:dyDescent="0.2">
      <c r="B44" s="36">
        <v>40</v>
      </c>
      <c r="C44" s="48" t="s">
        <v>20</v>
      </c>
      <c r="D44" s="37">
        <v>31.444444444444443</v>
      </c>
      <c r="E44" s="36"/>
      <c r="F44" s="41">
        <f t="shared" si="0"/>
        <v>5.2365708787447014E-3</v>
      </c>
      <c r="G44" s="42">
        <f t="shared" si="1"/>
        <v>0.87698684380955905</v>
      </c>
      <c r="R44" s="20"/>
    </row>
    <row r="45" spans="2:18" x14ac:dyDescent="0.2">
      <c r="B45" s="36">
        <v>41</v>
      </c>
      <c r="C45" s="20" t="s">
        <v>69</v>
      </c>
      <c r="D45" s="37">
        <v>30.333333333333332</v>
      </c>
      <c r="E45" s="36"/>
      <c r="F45" s="41">
        <f t="shared" si="0"/>
        <v>5.051533038506373E-3</v>
      </c>
      <c r="G45" s="42">
        <f t="shared" si="1"/>
        <v>0.88203837684806541</v>
      </c>
      <c r="R45" s="20"/>
    </row>
    <row r="46" spans="2:18" x14ac:dyDescent="0.2">
      <c r="B46" s="36">
        <v>42</v>
      </c>
      <c r="C46" s="20" t="s">
        <v>70</v>
      </c>
      <c r="D46" s="37">
        <v>30.222222222222221</v>
      </c>
      <c r="E46" s="36"/>
      <c r="F46" s="41">
        <f t="shared" si="0"/>
        <v>5.0330292544825406E-3</v>
      </c>
      <c r="G46" s="42">
        <f t="shared" si="1"/>
        <v>0.88707140610254798</v>
      </c>
      <c r="R46" s="20"/>
    </row>
    <row r="47" spans="2:18" x14ac:dyDescent="0.15">
      <c r="B47" s="36">
        <v>43</v>
      </c>
      <c r="C47" s="20" t="s">
        <v>68</v>
      </c>
      <c r="D47" s="37">
        <v>27</v>
      </c>
      <c r="E47" s="36"/>
      <c r="F47" s="41">
        <f t="shared" si="0"/>
        <v>4.4964195177913877E-3</v>
      </c>
      <c r="G47" s="42">
        <f t="shared" si="1"/>
        <v>0.89156782562033932</v>
      </c>
      <c r="J47" s="38"/>
      <c r="R47" s="1"/>
    </row>
    <row r="48" spans="2:18" x14ac:dyDescent="0.15">
      <c r="B48" s="43">
        <v>44</v>
      </c>
      <c r="C48" s="50" t="s">
        <v>73</v>
      </c>
      <c r="D48" s="49">
        <v>26.888888888888889</v>
      </c>
      <c r="E48" s="43"/>
      <c r="F48" s="44">
        <f t="shared" si="0"/>
        <v>4.4779157337675544E-3</v>
      </c>
      <c r="G48" s="45">
        <f t="shared" si="1"/>
        <v>0.89604574135410686</v>
      </c>
      <c r="H48" s="46"/>
      <c r="J48" s="47" t="s">
        <v>227</v>
      </c>
      <c r="R48" s="1"/>
    </row>
    <row r="49" spans="2:18" x14ac:dyDescent="0.2">
      <c r="B49" s="36">
        <v>45</v>
      </c>
      <c r="C49" s="20" t="s">
        <v>72</v>
      </c>
      <c r="D49" s="37">
        <v>26.666666666666668</v>
      </c>
      <c r="E49" s="36"/>
      <c r="F49" s="41">
        <f t="shared" si="0"/>
        <v>4.4409081657198887E-3</v>
      </c>
      <c r="G49" s="42">
        <f t="shared" si="1"/>
        <v>0.90048664951982671</v>
      </c>
      <c r="R49" s="20"/>
    </row>
    <row r="50" spans="2:18" x14ac:dyDescent="0.15">
      <c r="B50" s="36">
        <v>46</v>
      </c>
      <c r="C50" s="20" t="s">
        <v>65</v>
      </c>
      <c r="D50" s="37">
        <v>26.333333333333332</v>
      </c>
      <c r="E50" s="36"/>
      <c r="F50" s="41">
        <f t="shared" si="0"/>
        <v>4.3853968136483897E-3</v>
      </c>
      <c r="G50" s="42">
        <f t="shared" si="1"/>
        <v>0.90487204633347507</v>
      </c>
      <c r="R50" s="1"/>
    </row>
    <row r="51" spans="2:18" x14ac:dyDescent="0.2">
      <c r="B51" s="36">
        <v>47</v>
      </c>
      <c r="C51" s="20" t="s">
        <v>62</v>
      </c>
      <c r="D51" s="37">
        <v>24.444444444444443</v>
      </c>
      <c r="E51" s="36"/>
      <c r="F51" s="41">
        <f t="shared" si="0"/>
        <v>4.0708324852432309E-3</v>
      </c>
      <c r="G51" s="42">
        <f t="shared" si="1"/>
        <v>0.90894287881871827</v>
      </c>
      <c r="H51" s="36"/>
      <c r="R51" s="20"/>
    </row>
    <row r="52" spans="2:18" x14ac:dyDescent="0.2">
      <c r="B52" s="36">
        <v>48</v>
      </c>
      <c r="C52" s="48" t="s">
        <v>22</v>
      </c>
      <c r="D52" s="37">
        <v>24.222222222222221</v>
      </c>
      <c r="E52" s="36"/>
      <c r="F52" s="41">
        <f t="shared" si="0"/>
        <v>4.0338249171955652E-3</v>
      </c>
      <c r="G52" s="42">
        <f t="shared" si="1"/>
        <v>0.91297670373591389</v>
      </c>
      <c r="R52" s="20"/>
    </row>
    <row r="53" spans="2:18" x14ac:dyDescent="0.15">
      <c r="B53" s="36">
        <v>49</v>
      </c>
      <c r="C53" s="20" t="s">
        <v>81</v>
      </c>
      <c r="D53" s="37">
        <v>24.222222222222221</v>
      </c>
      <c r="E53" s="36"/>
      <c r="F53" s="41">
        <f t="shared" si="0"/>
        <v>4.0338249171955652E-3</v>
      </c>
      <c r="G53" s="42">
        <f t="shared" si="1"/>
        <v>0.9170105286531095</v>
      </c>
      <c r="R53" s="1"/>
    </row>
    <row r="54" spans="2:18" x14ac:dyDescent="0.15">
      <c r="B54" s="36">
        <v>50</v>
      </c>
      <c r="C54" s="20" t="s">
        <v>95</v>
      </c>
      <c r="D54" s="37">
        <v>23.555555555555557</v>
      </c>
      <c r="E54" s="36"/>
      <c r="F54" s="41">
        <f t="shared" si="0"/>
        <v>3.9228022130525682E-3</v>
      </c>
      <c r="G54" s="42">
        <f t="shared" si="1"/>
        <v>0.92093333086616203</v>
      </c>
      <c r="L54" s="1"/>
      <c r="R54" s="20"/>
    </row>
    <row r="55" spans="2:18" x14ac:dyDescent="0.15">
      <c r="B55" s="36">
        <v>51</v>
      </c>
      <c r="C55" s="23" t="s">
        <v>18</v>
      </c>
      <c r="D55" s="37">
        <v>23.444444444444443</v>
      </c>
      <c r="E55" s="36"/>
      <c r="F55" s="41">
        <f t="shared" si="0"/>
        <v>3.9042984290287353E-3</v>
      </c>
      <c r="G55" s="42">
        <f t="shared" si="1"/>
        <v>0.92483762929519076</v>
      </c>
      <c r="L55" s="1"/>
      <c r="R55" s="20"/>
    </row>
    <row r="56" spans="2:18" x14ac:dyDescent="0.2">
      <c r="B56" s="36">
        <v>52</v>
      </c>
      <c r="C56" s="48" t="s">
        <v>36</v>
      </c>
      <c r="D56" s="37">
        <v>21.666666666666668</v>
      </c>
      <c r="E56" s="36"/>
      <c r="F56" s="41">
        <f t="shared" si="0"/>
        <v>3.6082378846474098E-3</v>
      </c>
      <c r="G56" s="42">
        <f t="shared" si="1"/>
        <v>0.92844586717983812</v>
      </c>
      <c r="L56" s="20"/>
      <c r="R56" s="20"/>
    </row>
    <row r="57" spans="2:18" x14ac:dyDescent="0.2">
      <c r="B57" s="36">
        <v>53</v>
      </c>
      <c r="C57" s="48" t="s">
        <v>28</v>
      </c>
      <c r="D57" s="37">
        <v>21.666666666666668</v>
      </c>
      <c r="E57" s="36"/>
      <c r="F57" s="41">
        <f t="shared" si="0"/>
        <v>3.6082378846474098E-3</v>
      </c>
      <c r="G57" s="42">
        <f t="shared" si="1"/>
        <v>0.93205410506448549</v>
      </c>
      <c r="L57" s="20"/>
      <c r="R57" s="20"/>
    </row>
    <row r="58" spans="2:18" x14ac:dyDescent="0.2">
      <c r="B58" s="36">
        <v>54</v>
      </c>
      <c r="C58" s="48" t="s">
        <v>17</v>
      </c>
      <c r="D58" s="37">
        <v>20.555555555555557</v>
      </c>
      <c r="E58" s="36"/>
      <c r="F58" s="41">
        <f t="shared" si="0"/>
        <v>3.423200044409081E-3</v>
      </c>
      <c r="G58" s="42">
        <f t="shared" si="1"/>
        <v>0.9354773051088946</v>
      </c>
      <c r="L58" s="20"/>
      <c r="R58" s="20"/>
    </row>
    <row r="59" spans="2:18" x14ac:dyDescent="0.2">
      <c r="B59" s="36">
        <v>55</v>
      </c>
      <c r="C59" s="48" t="s">
        <v>26</v>
      </c>
      <c r="D59" s="37">
        <v>19.222222222222221</v>
      </c>
      <c r="E59" s="36"/>
      <c r="F59" s="41">
        <f t="shared" si="0"/>
        <v>3.2011546361230864E-3</v>
      </c>
      <c r="G59" s="42">
        <f t="shared" si="1"/>
        <v>0.93867845974501773</v>
      </c>
      <c r="L59" s="20"/>
    </row>
    <row r="60" spans="2:18" x14ac:dyDescent="0.2">
      <c r="B60" s="36">
        <v>56</v>
      </c>
      <c r="C60" s="20" t="s">
        <v>80</v>
      </c>
      <c r="D60" s="37">
        <v>18</v>
      </c>
      <c r="E60" s="36"/>
      <c r="F60" s="41">
        <f t="shared" si="0"/>
        <v>2.9976130118609247E-3</v>
      </c>
      <c r="G60" s="42">
        <f t="shared" si="1"/>
        <v>0.9416760727568787</v>
      </c>
      <c r="L60" s="20"/>
    </row>
    <row r="61" spans="2:18" x14ac:dyDescent="0.2">
      <c r="B61" s="36">
        <v>57</v>
      </c>
      <c r="C61" s="20" t="s">
        <v>92</v>
      </c>
      <c r="D61" s="37">
        <v>16.777777777777779</v>
      </c>
      <c r="E61" s="36"/>
      <c r="F61" s="41">
        <f t="shared" si="0"/>
        <v>2.7940713875987634E-3</v>
      </c>
      <c r="G61" s="42">
        <f t="shared" si="1"/>
        <v>0.9444701441444775</v>
      </c>
      <c r="L61" s="20"/>
    </row>
    <row r="62" spans="2:18" x14ac:dyDescent="0.2">
      <c r="B62" s="36">
        <v>58</v>
      </c>
      <c r="C62" s="20" t="s">
        <v>79</v>
      </c>
      <c r="D62" s="37">
        <v>14.222222222222221</v>
      </c>
      <c r="E62" s="36"/>
      <c r="F62" s="41">
        <f t="shared" si="0"/>
        <v>2.3684843550506071E-3</v>
      </c>
      <c r="G62" s="42">
        <f t="shared" si="1"/>
        <v>0.94683862849952816</v>
      </c>
      <c r="L62" s="20"/>
    </row>
    <row r="63" spans="2:18" x14ac:dyDescent="0.2">
      <c r="B63" s="36">
        <v>59</v>
      </c>
      <c r="C63" s="48" t="s">
        <v>29</v>
      </c>
      <c r="D63" s="37">
        <v>14.222222222222221</v>
      </c>
      <c r="E63" s="36"/>
      <c r="F63" s="41">
        <f t="shared" si="0"/>
        <v>2.3684843550506071E-3</v>
      </c>
      <c r="G63" s="42">
        <f t="shared" si="1"/>
        <v>0.94920711285457882</v>
      </c>
      <c r="L63" s="20"/>
    </row>
    <row r="64" spans="2:18" x14ac:dyDescent="0.2">
      <c r="B64" s="43">
        <v>60</v>
      </c>
      <c r="C64" s="50" t="s">
        <v>64</v>
      </c>
      <c r="D64" s="49">
        <v>13</v>
      </c>
      <c r="E64" s="43"/>
      <c r="F64" s="44">
        <f t="shared" si="0"/>
        <v>2.1649427307884458E-3</v>
      </c>
      <c r="G64" s="45">
        <f t="shared" si="1"/>
        <v>0.9513720555853673</v>
      </c>
      <c r="H64" s="46"/>
      <c r="J64" s="47" t="s">
        <v>228</v>
      </c>
    </row>
    <row r="65" spans="2:12" x14ac:dyDescent="0.2">
      <c r="B65" s="36">
        <v>61</v>
      </c>
      <c r="C65" s="20" t="s">
        <v>89</v>
      </c>
      <c r="D65" s="37">
        <v>11.777777777777779</v>
      </c>
      <c r="E65" s="36"/>
      <c r="F65" s="41">
        <f t="shared" si="0"/>
        <v>1.9614011065262841E-3</v>
      </c>
      <c r="G65" s="42">
        <f t="shared" si="1"/>
        <v>0.95333345669189362</v>
      </c>
    </row>
    <row r="66" spans="2:12" x14ac:dyDescent="0.2">
      <c r="B66" s="36">
        <v>62</v>
      </c>
      <c r="C66" s="48" t="s">
        <v>31</v>
      </c>
      <c r="D66" s="37">
        <v>11.777777777777779</v>
      </c>
      <c r="E66" s="36"/>
      <c r="F66" s="41">
        <f t="shared" si="0"/>
        <v>1.9614011065262841E-3</v>
      </c>
      <c r="G66" s="42">
        <f t="shared" si="1"/>
        <v>0.95529485779841994</v>
      </c>
    </row>
    <row r="67" spans="2:12" x14ac:dyDescent="0.2">
      <c r="B67" s="36">
        <v>63</v>
      </c>
      <c r="C67" s="48" t="s">
        <v>30</v>
      </c>
      <c r="D67" s="37">
        <v>11.777777777777779</v>
      </c>
      <c r="E67" s="36"/>
      <c r="F67" s="41">
        <f t="shared" si="0"/>
        <v>1.9614011065262841E-3</v>
      </c>
      <c r="G67" s="42">
        <f t="shared" si="1"/>
        <v>0.95725625890494626</v>
      </c>
    </row>
    <row r="68" spans="2:12" x14ac:dyDescent="0.2">
      <c r="B68" s="36">
        <v>64</v>
      </c>
      <c r="C68" s="23" t="s">
        <v>25</v>
      </c>
      <c r="D68" s="37">
        <v>11.555555555555555</v>
      </c>
      <c r="E68" s="36"/>
      <c r="F68" s="41">
        <f t="shared" si="0"/>
        <v>1.9243935384786184E-3</v>
      </c>
      <c r="G68" s="42">
        <f t="shared" si="1"/>
        <v>0.95918065244342487</v>
      </c>
    </row>
    <row r="69" spans="2:12" x14ac:dyDescent="0.2">
      <c r="B69" s="36">
        <v>65</v>
      </c>
      <c r="C69" s="48" t="s">
        <v>33</v>
      </c>
      <c r="D69" s="37">
        <v>11.222222222222221</v>
      </c>
      <c r="E69" s="36"/>
      <c r="F69" s="41">
        <f t="shared" si="0"/>
        <v>1.8688821864071197E-3</v>
      </c>
      <c r="G69" s="42">
        <f t="shared" si="1"/>
        <v>0.961049534629832</v>
      </c>
    </row>
    <row r="70" spans="2:12" x14ac:dyDescent="0.2">
      <c r="B70" s="36">
        <v>66</v>
      </c>
      <c r="C70" s="48" t="s">
        <v>19</v>
      </c>
      <c r="D70" s="37">
        <v>9.2222222222222214</v>
      </c>
      <c r="E70" s="36"/>
      <c r="F70" s="41">
        <f t="shared" ref="F70:F133" si="2">D70/$D$150</f>
        <v>1.535814073978128E-3</v>
      </c>
      <c r="G70" s="42">
        <f t="shared" si="1"/>
        <v>0.96258534870381018</v>
      </c>
    </row>
    <row r="71" spans="2:12" x14ac:dyDescent="0.2">
      <c r="B71" s="36">
        <v>67</v>
      </c>
      <c r="C71" s="48" t="s">
        <v>34</v>
      </c>
      <c r="D71" s="37">
        <v>9</v>
      </c>
      <c r="E71" s="36"/>
      <c r="F71" s="41">
        <f t="shared" si="2"/>
        <v>1.4988065059304623E-3</v>
      </c>
      <c r="G71" s="42">
        <f t="shared" ref="G71:G134" si="3">G70+F71</f>
        <v>0.96408415520974067</v>
      </c>
      <c r="H71" s="36"/>
    </row>
    <row r="72" spans="2:12" x14ac:dyDescent="0.2">
      <c r="B72" s="36">
        <v>68</v>
      </c>
      <c r="C72" s="20" t="s">
        <v>99</v>
      </c>
      <c r="D72" s="37">
        <v>8.8888888888888893</v>
      </c>
      <c r="E72" s="36"/>
      <c r="F72" s="41">
        <f t="shared" si="2"/>
        <v>1.4803027219066297E-3</v>
      </c>
      <c r="G72" s="42">
        <f t="shared" si="3"/>
        <v>0.96556445793164725</v>
      </c>
      <c r="H72" s="36"/>
      <c r="J72" s="47"/>
    </row>
    <row r="73" spans="2:12" x14ac:dyDescent="0.2">
      <c r="B73" s="36">
        <v>69</v>
      </c>
      <c r="C73" s="20" t="s">
        <v>84</v>
      </c>
      <c r="D73" s="37">
        <v>8.6666666666666661</v>
      </c>
      <c r="E73" s="36"/>
      <c r="F73" s="41">
        <f t="shared" si="2"/>
        <v>1.4432951538589638E-3</v>
      </c>
      <c r="G73" s="42">
        <f t="shared" si="3"/>
        <v>0.96700775308550624</v>
      </c>
      <c r="H73" s="36"/>
      <c r="J73" s="47"/>
    </row>
    <row r="74" spans="2:12" x14ac:dyDescent="0.2">
      <c r="B74" s="36">
        <v>70</v>
      </c>
      <c r="C74" s="20" t="s">
        <v>74</v>
      </c>
      <c r="D74" s="37">
        <v>8.3333333333333339</v>
      </c>
      <c r="E74" s="36"/>
      <c r="F74" s="41">
        <f t="shared" si="2"/>
        <v>1.3877838017874653E-3</v>
      </c>
      <c r="G74" s="42">
        <f t="shared" si="3"/>
        <v>0.96839553688729374</v>
      </c>
    </row>
    <row r="75" spans="2:12" x14ac:dyDescent="0.2">
      <c r="B75" s="36">
        <v>71</v>
      </c>
      <c r="C75" s="48" t="s">
        <v>37</v>
      </c>
      <c r="D75" s="37">
        <v>7.5555555555555554</v>
      </c>
      <c r="E75" s="36"/>
      <c r="F75" s="41">
        <f t="shared" si="2"/>
        <v>1.2582573136206351E-3</v>
      </c>
      <c r="G75" s="42">
        <f t="shared" si="3"/>
        <v>0.96965379420091435</v>
      </c>
    </row>
    <row r="76" spans="2:12" x14ac:dyDescent="0.2">
      <c r="B76" s="36">
        <v>72</v>
      </c>
      <c r="C76" s="20" t="s">
        <v>77</v>
      </c>
      <c r="D76" s="37">
        <v>7.4444444444444446</v>
      </c>
      <c r="E76" s="36"/>
      <c r="F76" s="41">
        <f t="shared" si="2"/>
        <v>1.2397535295968023E-3</v>
      </c>
      <c r="G76" s="42">
        <f t="shared" si="3"/>
        <v>0.97089354773051117</v>
      </c>
    </row>
    <row r="77" spans="2:12" x14ac:dyDescent="0.2">
      <c r="B77" s="36">
        <v>73</v>
      </c>
      <c r="C77" s="20" t="s">
        <v>85</v>
      </c>
      <c r="D77" s="37">
        <v>7.2222222222222223</v>
      </c>
      <c r="E77" s="36"/>
      <c r="F77" s="41">
        <f t="shared" si="2"/>
        <v>1.2027459615491366E-3</v>
      </c>
      <c r="G77" s="42">
        <f t="shared" si="3"/>
        <v>0.9720962936920603</v>
      </c>
    </row>
    <row r="78" spans="2:12" x14ac:dyDescent="0.2">
      <c r="B78" s="36">
        <v>74</v>
      </c>
      <c r="C78" s="20" t="s">
        <v>78</v>
      </c>
      <c r="D78" s="37">
        <v>6.666666666666667</v>
      </c>
      <c r="E78" s="36"/>
      <c r="F78" s="41">
        <f t="shared" si="2"/>
        <v>1.1102270414299722E-3</v>
      </c>
      <c r="G78" s="42">
        <f t="shared" si="3"/>
        <v>0.97320652073349023</v>
      </c>
      <c r="L78" s="20"/>
    </row>
    <row r="79" spans="2:12" x14ac:dyDescent="0.2">
      <c r="B79" s="36">
        <v>75</v>
      </c>
      <c r="C79" s="20" t="s">
        <v>119</v>
      </c>
      <c r="D79" s="37">
        <v>6.333333333333333</v>
      </c>
      <c r="E79" s="36"/>
      <c r="F79" s="41">
        <f t="shared" si="2"/>
        <v>1.0547156893584734E-3</v>
      </c>
      <c r="G79" s="42">
        <f t="shared" si="3"/>
        <v>0.97426123642284868</v>
      </c>
      <c r="L79" s="20"/>
    </row>
    <row r="80" spans="2:12" x14ac:dyDescent="0.2">
      <c r="B80" s="36">
        <v>76</v>
      </c>
      <c r="C80" s="20" t="s">
        <v>76</v>
      </c>
      <c r="D80" s="37">
        <v>5.7777777777777777</v>
      </c>
      <c r="E80" s="36"/>
      <c r="F80" s="41">
        <f t="shared" si="2"/>
        <v>9.621967692393092E-4</v>
      </c>
      <c r="G80" s="42">
        <f t="shared" si="3"/>
        <v>0.97522343319208793</v>
      </c>
      <c r="L80" s="20"/>
    </row>
    <row r="81" spans="2:12" x14ac:dyDescent="0.2">
      <c r="B81" s="36">
        <v>77</v>
      </c>
      <c r="C81" s="20" t="s">
        <v>101</v>
      </c>
      <c r="D81" s="37">
        <v>5.666666666666667</v>
      </c>
      <c r="E81" s="36"/>
      <c r="F81" s="41">
        <f t="shared" si="2"/>
        <v>9.4369298521547636E-4</v>
      </c>
      <c r="G81" s="42">
        <f t="shared" si="3"/>
        <v>0.97616712617730339</v>
      </c>
      <c r="L81" s="20"/>
    </row>
    <row r="82" spans="2:12" x14ac:dyDescent="0.15">
      <c r="B82" s="36">
        <v>78</v>
      </c>
      <c r="C82" s="20" t="s">
        <v>93</v>
      </c>
      <c r="D82" s="37">
        <v>5.666666666666667</v>
      </c>
      <c r="E82" s="36"/>
      <c r="F82" s="41">
        <f t="shared" si="2"/>
        <v>9.4369298521547636E-4</v>
      </c>
      <c r="G82" s="42">
        <f t="shared" si="3"/>
        <v>0.97711081916251885</v>
      </c>
      <c r="L82" s="1"/>
    </row>
    <row r="83" spans="2:12" x14ac:dyDescent="0.2">
      <c r="B83" s="36">
        <v>79</v>
      </c>
      <c r="C83" s="48" t="s">
        <v>32</v>
      </c>
      <c r="D83" s="37">
        <v>5.666666666666667</v>
      </c>
      <c r="E83" s="36"/>
      <c r="F83" s="41">
        <f t="shared" si="2"/>
        <v>9.4369298521547636E-4</v>
      </c>
      <c r="G83" s="42">
        <f t="shared" si="3"/>
        <v>0.97805451214773431</v>
      </c>
      <c r="L83" s="20"/>
    </row>
    <row r="84" spans="2:12" x14ac:dyDescent="0.2">
      <c r="B84" s="36">
        <v>80</v>
      </c>
      <c r="C84" s="20" t="s">
        <v>113</v>
      </c>
      <c r="D84" s="37">
        <v>5.5555555555555554</v>
      </c>
      <c r="E84" s="36"/>
      <c r="F84" s="41">
        <f t="shared" si="2"/>
        <v>9.251892011916434E-4</v>
      </c>
      <c r="G84" s="42">
        <f t="shared" si="3"/>
        <v>0.97897970134892598</v>
      </c>
      <c r="L84" s="20"/>
    </row>
    <row r="85" spans="2:12" x14ac:dyDescent="0.2">
      <c r="B85" s="36">
        <v>81</v>
      </c>
      <c r="C85" s="20" t="s">
        <v>86</v>
      </c>
      <c r="D85" s="37">
        <v>5.4444444444444446</v>
      </c>
      <c r="E85" s="36"/>
      <c r="F85" s="41">
        <f t="shared" si="2"/>
        <v>9.0668541716781067E-4</v>
      </c>
      <c r="G85" s="42">
        <f t="shared" si="3"/>
        <v>0.97988638676609374</v>
      </c>
      <c r="L85" s="20"/>
    </row>
    <row r="86" spans="2:12" x14ac:dyDescent="0.2">
      <c r="B86" s="36">
        <v>82</v>
      </c>
      <c r="C86" s="20" t="s">
        <v>75</v>
      </c>
      <c r="D86" s="37">
        <v>5.333333333333333</v>
      </c>
      <c r="E86" s="36"/>
      <c r="F86" s="41">
        <f t="shared" si="2"/>
        <v>8.8818163314397772E-4</v>
      </c>
      <c r="G86" s="42">
        <f t="shared" si="3"/>
        <v>0.98077456839923771</v>
      </c>
      <c r="L86" s="20"/>
    </row>
    <row r="87" spans="2:12" x14ac:dyDescent="0.15">
      <c r="B87" s="36">
        <v>83</v>
      </c>
      <c r="C87" s="20" t="s">
        <v>115</v>
      </c>
      <c r="D87" s="37">
        <v>5.2222222222222223</v>
      </c>
      <c r="E87" s="36"/>
      <c r="F87" s="41">
        <f t="shared" si="2"/>
        <v>8.6967784912014487E-4</v>
      </c>
      <c r="G87" s="42">
        <f t="shared" si="3"/>
        <v>0.98164424624835789</v>
      </c>
      <c r="L87" s="1"/>
    </row>
    <row r="88" spans="2:12" x14ac:dyDescent="0.2">
      <c r="B88" s="36">
        <v>84</v>
      </c>
      <c r="C88" s="20" t="s">
        <v>83</v>
      </c>
      <c r="D88" s="37">
        <v>5.1111111111111107</v>
      </c>
      <c r="E88" s="36"/>
      <c r="F88" s="41">
        <f t="shared" si="2"/>
        <v>8.5117406509631192E-4</v>
      </c>
      <c r="G88" s="42">
        <f t="shared" si="3"/>
        <v>0.98249542031345416</v>
      </c>
    </row>
    <row r="89" spans="2:12" x14ac:dyDescent="0.2">
      <c r="B89" s="36">
        <v>85</v>
      </c>
      <c r="C89" s="20" t="s">
        <v>88</v>
      </c>
      <c r="D89" s="37">
        <v>5.1111111111111107</v>
      </c>
      <c r="E89" s="36"/>
      <c r="F89" s="41">
        <f t="shared" si="2"/>
        <v>8.5117406509631192E-4</v>
      </c>
      <c r="G89" s="42">
        <f t="shared" si="3"/>
        <v>0.98334659437855043</v>
      </c>
    </row>
    <row r="90" spans="2:12" x14ac:dyDescent="0.2">
      <c r="B90" s="36">
        <v>86</v>
      </c>
      <c r="C90" s="20" t="s">
        <v>98</v>
      </c>
      <c r="D90" s="37">
        <v>4.8888888888888893</v>
      </c>
      <c r="E90" s="36"/>
      <c r="F90" s="41">
        <f t="shared" si="2"/>
        <v>8.1416649704864634E-4</v>
      </c>
      <c r="G90" s="42">
        <f t="shared" si="3"/>
        <v>0.98416076087559912</v>
      </c>
    </row>
    <row r="91" spans="2:12" x14ac:dyDescent="0.2">
      <c r="B91" s="36">
        <v>87</v>
      </c>
      <c r="C91" s="20" t="s">
        <v>114</v>
      </c>
      <c r="D91" s="37">
        <v>4.7777777777777777</v>
      </c>
      <c r="E91" s="36"/>
      <c r="F91" s="41">
        <f t="shared" si="2"/>
        <v>7.9566271302481339E-4</v>
      </c>
      <c r="G91" s="42">
        <f t="shared" si="3"/>
        <v>0.9849564235886239</v>
      </c>
    </row>
    <row r="92" spans="2:12" x14ac:dyDescent="0.2">
      <c r="B92" s="36">
        <v>88</v>
      </c>
      <c r="C92" s="20" t="s">
        <v>172</v>
      </c>
      <c r="D92" s="37">
        <v>4.7777777777777777</v>
      </c>
      <c r="E92" s="36"/>
      <c r="F92" s="41">
        <f t="shared" si="2"/>
        <v>7.9566271302481339E-4</v>
      </c>
      <c r="G92" s="42">
        <f t="shared" si="3"/>
        <v>0.98575208630164868</v>
      </c>
    </row>
    <row r="93" spans="2:12" x14ac:dyDescent="0.2">
      <c r="B93" s="36">
        <v>89</v>
      </c>
      <c r="C93" s="20" t="s">
        <v>120</v>
      </c>
      <c r="D93" s="37">
        <v>4.5555555555555554</v>
      </c>
      <c r="E93" s="36"/>
      <c r="F93" s="41">
        <f t="shared" si="2"/>
        <v>7.5865514497714759E-4</v>
      </c>
      <c r="G93" s="42">
        <f t="shared" si="3"/>
        <v>0.98651074144662587</v>
      </c>
    </row>
    <row r="94" spans="2:12" x14ac:dyDescent="0.2">
      <c r="B94" s="36">
        <v>90</v>
      </c>
      <c r="C94" s="20" t="s">
        <v>171</v>
      </c>
      <c r="D94" s="37">
        <v>4.4444444444444446</v>
      </c>
      <c r="E94" s="36"/>
      <c r="F94" s="41">
        <f t="shared" si="2"/>
        <v>7.4015136095331485E-4</v>
      </c>
      <c r="G94" s="42">
        <f t="shared" si="3"/>
        <v>0.98725089280757916</v>
      </c>
    </row>
    <row r="95" spans="2:12" x14ac:dyDescent="0.2">
      <c r="B95" s="36">
        <v>91</v>
      </c>
      <c r="C95" s="20" t="s">
        <v>96</v>
      </c>
      <c r="D95" s="37">
        <v>4.333333333333333</v>
      </c>
      <c r="E95" s="36"/>
      <c r="F95" s="41">
        <f t="shared" si="2"/>
        <v>7.216475769294819E-4</v>
      </c>
      <c r="G95" s="42">
        <f t="shared" si="3"/>
        <v>0.98797254038450866</v>
      </c>
    </row>
    <row r="96" spans="2:12" x14ac:dyDescent="0.2">
      <c r="B96" s="36">
        <v>92</v>
      </c>
      <c r="C96" s="20" t="s">
        <v>106</v>
      </c>
      <c r="D96" s="37">
        <v>4.333333333333333</v>
      </c>
      <c r="E96" s="36"/>
      <c r="F96" s="41">
        <f t="shared" si="2"/>
        <v>7.216475769294819E-4</v>
      </c>
      <c r="G96" s="42">
        <f t="shared" si="3"/>
        <v>0.98869418796143815</v>
      </c>
      <c r="L96" s="20"/>
    </row>
    <row r="97" spans="2:12" x14ac:dyDescent="0.2">
      <c r="B97" s="36">
        <v>93</v>
      </c>
      <c r="C97" s="20" t="s">
        <v>71</v>
      </c>
      <c r="D97" s="37">
        <v>3.8888888888888888</v>
      </c>
      <c r="E97" s="36"/>
      <c r="F97" s="41">
        <f t="shared" si="2"/>
        <v>6.4763244083415042E-4</v>
      </c>
      <c r="G97" s="42">
        <f t="shared" si="3"/>
        <v>0.98934182040227225</v>
      </c>
      <c r="L97" s="20"/>
    </row>
    <row r="98" spans="2:12" x14ac:dyDescent="0.2">
      <c r="B98" s="36">
        <v>94</v>
      </c>
      <c r="C98" s="20" t="s">
        <v>100</v>
      </c>
      <c r="D98" s="37">
        <v>3.7777777777777777</v>
      </c>
      <c r="E98" s="36"/>
      <c r="F98" s="41">
        <f t="shared" si="2"/>
        <v>6.2912865681031757E-4</v>
      </c>
      <c r="G98" s="42">
        <f t="shared" si="3"/>
        <v>0.98997094905908256</v>
      </c>
      <c r="L98" s="20"/>
    </row>
    <row r="99" spans="2:12" x14ac:dyDescent="0.2">
      <c r="B99" s="36">
        <v>95</v>
      </c>
      <c r="C99" s="20" t="s">
        <v>112</v>
      </c>
      <c r="D99" s="37">
        <v>3.4444444444444446</v>
      </c>
      <c r="E99" s="36"/>
      <c r="F99" s="41">
        <f t="shared" si="2"/>
        <v>5.7361730473881904E-4</v>
      </c>
      <c r="G99" s="42">
        <f t="shared" si="3"/>
        <v>0.99054456636382138</v>
      </c>
      <c r="L99" s="20"/>
    </row>
    <row r="100" spans="2:12" x14ac:dyDescent="0.2">
      <c r="B100" s="36">
        <v>96</v>
      </c>
      <c r="C100" s="20" t="s">
        <v>117</v>
      </c>
      <c r="D100" s="37">
        <v>3.3333333333333335</v>
      </c>
      <c r="E100" s="36"/>
      <c r="F100" s="41">
        <f t="shared" si="2"/>
        <v>5.5511352071498609E-4</v>
      </c>
      <c r="G100" s="42">
        <f t="shared" si="3"/>
        <v>0.9910996798845364</v>
      </c>
      <c r="L100" s="20"/>
    </row>
    <row r="101" spans="2:12" x14ac:dyDescent="0.2">
      <c r="B101" s="36">
        <v>97</v>
      </c>
      <c r="C101" s="20" t="s">
        <v>135</v>
      </c>
      <c r="D101" s="37">
        <v>3.2222222222222223</v>
      </c>
      <c r="E101" s="36"/>
      <c r="F101" s="41">
        <f t="shared" si="2"/>
        <v>5.3660973669115324E-4</v>
      </c>
      <c r="G101" s="42">
        <f t="shared" si="3"/>
        <v>0.99163628962122752</v>
      </c>
      <c r="L101" s="20"/>
    </row>
    <row r="102" spans="2:12" x14ac:dyDescent="0.2">
      <c r="B102" s="36">
        <v>98</v>
      </c>
      <c r="C102" s="20" t="s">
        <v>173</v>
      </c>
      <c r="D102" s="37">
        <v>3</v>
      </c>
      <c r="E102" s="36"/>
      <c r="F102" s="41">
        <f t="shared" si="2"/>
        <v>4.9960216864348744E-4</v>
      </c>
      <c r="G102" s="42">
        <f t="shared" si="3"/>
        <v>0.99213589178987105</v>
      </c>
      <c r="L102" s="20"/>
    </row>
    <row r="103" spans="2:12" x14ac:dyDescent="0.2">
      <c r="B103" s="36">
        <v>99</v>
      </c>
      <c r="C103" s="20" t="s">
        <v>138</v>
      </c>
      <c r="D103" s="37">
        <v>2.8888888888888888</v>
      </c>
      <c r="E103" s="36"/>
      <c r="F103" s="41">
        <f t="shared" si="2"/>
        <v>4.810983846196546E-4</v>
      </c>
      <c r="G103" s="42">
        <f t="shared" si="3"/>
        <v>0.99261699017449068</v>
      </c>
      <c r="L103" s="20"/>
    </row>
    <row r="104" spans="2:12" x14ac:dyDescent="0.2">
      <c r="B104" s="36">
        <v>100</v>
      </c>
      <c r="C104" s="20" t="s">
        <v>97</v>
      </c>
      <c r="D104" s="37">
        <v>2.7777777777777777</v>
      </c>
      <c r="E104" s="36"/>
      <c r="F104" s="41">
        <f t="shared" si="2"/>
        <v>4.625946005958217E-4</v>
      </c>
      <c r="G104" s="42">
        <f t="shared" si="3"/>
        <v>0.99307958477508651</v>
      </c>
      <c r="L104" s="20"/>
    </row>
    <row r="105" spans="2:12" x14ac:dyDescent="0.2">
      <c r="B105" s="36">
        <v>101</v>
      </c>
      <c r="C105" s="20" t="s">
        <v>107</v>
      </c>
      <c r="D105" s="37">
        <v>2.7777777777777777</v>
      </c>
      <c r="E105" s="36"/>
      <c r="F105" s="41">
        <f t="shared" si="2"/>
        <v>4.625946005958217E-4</v>
      </c>
      <c r="G105" s="42">
        <f t="shared" si="3"/>
        <v>0.99354217937568234</v>
      </c>
      <c r="L105" s="20"/>
    </row>
    <row r="106" spans="2:12" x14ac:dyDescent="0.2">
      <c r="B106" s="36">
        <v>102</v>
      </c>
      <c r="C106" s="20" t="s">
        <v>91</v>
      </c>
      <c r="D106" s="37">
        <v>2.7777777777777777</v>
      </c>
      <c r="E106" s="36"/>
      <c r="F106" s="41">
        <f t="shared" si="2"/>
        <v>4.625946005958217E-4</v>
      </c>
      <c r="G106" s="42">
        <f t="shared" si="3"/>
        <v>0.99400477397627818</v>
      </c>
    </row>
    <row r="107" spans="2:12" x14ac:dyDescent="0.2">
      <c r="B107" s="36">
        <v>103</v>
      </c>
      <c r="C107" s="20" t="s">
        <v>141</v>
      </c>
      <c r="D107" s="37">
        <v>2.7777777777777777</v>
      </c>
      <c r="E107" s="36"/>
      <c r="F107" s="41">
        <f t="shared" si="2"/>
        <v>4.625946005958217E-4</v>
      </c>
      <c r="G107" s="42">
        <f t="shared" si="3"/>
        <v>0.99446736857687401</v>
      </c>
      <c r="K107" s="20"/>
    </row>
    <row r="108" spans="2:12" x14ac:dyDescent="0.15">
      <c r="B108" s="36">
        <v>104</v>
      </c>
      <c r="C108" s="48" t="s">
        <v>44</v>
      </c>
      <c r="D108" s="37">
        <v>2.6666666666666665</v>
      </c>
      <c r="E108" s="36"/>
      <c r="F108" s="41">
        <f t="shared" si="2"/>
        <v>4.4409081657198886E-4</v>
      </c>
      <c r="G108" s="42">
        <f t="shared" si="3"/>
        <v>0.99491145939344605</v>
      </c>
      <c r="K108" s="1"/>
    </row>
    <row r="109" spans="2:12" x14ac:dyDescent="0.2">
      <c r="B109" s="36">
        <v>105</v>
      </c>
      <c r="C109" s="20" t="s">
        <v>123</v>
      </c>
      <c r="D109" s="37">
        <v>2.5555555555555554</v>
      </c>
      <c r="E109" s="36"/>
      <c r="F109" s="41">
        <f t="shared" si="2"/>
        <v>4.2558703254815596E-4</v>
      </c>
      <c r="G109" s="42">
        <f t="shared" si="3"/>
        <v>0.99533704642599419</v>
      </c>
      <c r="K109" s="20"/>
    </row>
    <row r="110" spans="2:12" x14ac:dyDescent="0.2">
      <c r="B110" s="36">
        <v>106</v>
      </c>
      <c r="C110" s="20" t="s">
        <v>136</v>
      </c>
      <c r="D110" s="37">
        <v>2.5555555555555554</v>
      </c>
      <c r="E110" s="36"/>
      <c r="F110" s="41">
        <f t="shared" si="2"/>
        <v>4.2558703254815596E-4</v>
      </c>
      <c r="G110" s="42">
        <f t="shared" si="3"/>
        <v>0.99576263345854232</v>
      </c>
      <c r="K110" s="20"/>
    </row>
    <row r="111" spans="2:12" x14ac:dyDescent="0.2">
      <c r="B111" s="36">
        <v>107</v>
      </c>
      <c r="C111" s="20" t="s">
        <v>137</v>
      </c>
      <c r="D111" s="37">
        <v>2.3333333333333335</v>
      </c>
      <c r="E111" s="36"/>
      <c r="F111" s="41">
        <f t="shared" si="2"/>
        <v>3.8857946450049027E-4</v>
      </c>
      <c r="G111" s="42">
        <f t="shared" si="3"/>
        <v>0.99615121292304276</v>
      </c>
      <c r="K111" s="20"/>
    </row>
    <row r="112" spans="2:12" x14ac:dyDescent="0.2">
      <c r="B112" s="36">
        <v>108</v>
      </c>
      <c r="C112" s="20" t="s">
        <v>102</v>
      </c>
      <c r="D112" s="37">
        <v>2.2222222222222223</v>
      </c>
      <c r="E112" s="36"/>
      <c r="F112" s="41">
        <f t="shared" si="2"/>
        <v>3.7007568047665743E-4</v>
      </c>
      <c r="G112" s="42">
        <f t="shared" si="3"/>
        <v>0.99652128860351941</v>
      </c>
      <c r="K112" s="20"/>
    </row>
    <row r="113" spans="2:11" x14ac:dyDescent="0.2">
      <c r="B113" s="36">
        <v>109</v>
      </c>
      <c r="C113" s="20" t="s">
        <v>82</v>
      </c>
      <c r="D113" s="37">
        <v>2</v>
      </c>
      <c r="E113" s="36"/>
      <c r="F113" s="41">
        <f t="shared" si="2"/>
        <v>3.3306811242899163E-4</v>
      </c>
      <c r="G113" s="42">
        <f t="shared" si="3"/>
        <v>0.99685435671594835</v>
      </c>
      <c r="K113" s="20"/>
    </row>
    <row r="114" spans="2:11" x14ac:dyDescent="0.2">
      <c r="B114" s="36">
        <v>110</v>
      </c>
      <c r="C114" s="20" t="s">
        <v>175</v>
      </c>
      <c r="D114" s="37">
        <v>2</v>
      </c>
      <c r="E114" s="36"/>
      <c r="F114" s="41">
        <f t="shared" si="2"/>
        <v>3.3306811242899163E-4</v>
      </c>
      <c r="G114" s="42">
        <f t="shared" si="3"/>
        <v>0.9971874248283773</v>
      </c>
      <c r="K114" s="20"/>
    </row>
    <row r="115" spans="2:11" x14ac:dyDescent="0.2">
      <c r="B115" s="36">
        <v>111</v>
      </c>
      <c r="C115" s="48" t="s">
        <v>35</v>
      </c>
      <c r="D115" s="37">
        <v>1.7777777777777777</v>
      </c>
      <c r="E115" s="36"/>
      <c r="F115" s="41">
        <f t="shared" si="2"/>
        <v>2.9606054438132589E-4</v>
      </c>
      <c r="G115" s="42">
        <f t="shared" si="3"/>
        <v>0.99748348537275866</v>
      </c>
      <c r="K115" s="20"/>
    </row>
    <row r="116" spans="2:11" x14ac:dyDescent="0.2">
      <c r="B116" s="36">
        <v>112</v>
      </c>
      <c r="C116" s="20" t="s">
        <v>170</v>
      </c>
      <c r="D116" s="37">
        <v>1.4444444444444444</v>
      </c>
      <c r="E116" s="36"/>
      <c r="F116" s="41">
        <f t="shared" si="2"/>
        <v>2.405491923098273E-4</v>
      </c>
      <c r="G116" s="42">
        <f t="shared" si="3"/>
        <v>0.99772403456506853</v>
      </c>
      <c r="K116" s="20"/>
    </row>
    <row r="117" spans="2:11" x14ac:dyDescent="0.2">
      <c r="B117" s="36">
        <v>113</v>
      </c>
      <c r="C117" s="20" t="s">
        <v>87</v>
      </c>
      <c r="D117" s="37">
        <v>1.3333333333333333</v>
      </c>
      <c r="E117" s="36"/>
      <c r="F117" s="41">
        <f t="shared" si="2"/>
        <v>2.2204540828599443E-4</v>
      </c>
      <c r="G117" s="42">
        <f t="shared" si="3"/>
        <v>0.99794607997335449</v>
      </c>
      <c r="K117" s="20"/>
    </row>
    <row r="118" spans="2:11" x14ac:dyDescent="0.2">
      <c r="B118" s="36">
        <v>114</v>
      </c>
      <c r="C118" s="20" t="s">
        <v>111</v>
      </c>
      <c r="D118" s="37">
        <v>1.2222222222222223</v>
      </c>
      <c r="E118" s="36"/>
      <c r="F118" s="41">
        <f t="shared" si="2"/>
        <v>2.0354162426216158E-4</v>
      </c>
      <c r="G118" s="42">
        <f t="shared" si="3"/>
        <v>0.99814962159761667</v>
      </c>
      <c r="K118" s="20"/>
    </row>
    <row r="119" spans="2:11" x14ac:dyDescent="0.2">
      <c r="B119" s="36">
        <v>115</v>
      </c>
      <c r="C119" s="48" t="s">
        <v>45</v>
      </c>
      <c r="D119" s="37">
        <v>1.2222222222222223</v>
      </c>
      <c r="E119" s="36"/>
      <c r="F119" s="41">
        <f t="shared" si="2"/>
        <v>2.0354162426216158E-4</v>
      </c>
      <c r="G119" s="42">
        <f t="shared" si="3"/>
        <v>0.99835316322187884</v>
      </c>
      <c r="K119" s="20"/>
    </row>
    <row r="120" spans="2:11" x14ac:dyDescent="0.2">
      <c r="B120" s="36">
        <v>116</v>
      </c>
      <c r="C120" s="20" t="s">
        <v>129</v>
      </c>
      <c r="D120" s="37">
        <v>1</v>
      </c>
      <c r="E120" s="36"/>
      <c r="F120" s="41">
        <f t="shared" si="2"/>
        <v>1.6653405621449581E-4</v>
      </c>
      <c r="G120" s="42">
        <f t="shared" si="3"/>
        <v>0.99851969727809331</v>
      </c>
      <c r="K120" s="20"/>
    </row>
    <row r="121" spans="2:11" x14ac:dyDescent="0.2">
      <c r="B121" s="36">
        <v>117</v>
      </c>
      <c r="C121" s="20" t="s">
        <v>178</v>
      </c>
      <c r="D121" s="37">
        <v>1</v>
      </c>
      <c r="E121" s="36"/>
      <c r="F121" s="41">
        <f t="shared" si="2"/>
        <v>1.6653405621449581E-4</v>
      </c>
      <c r="G121" s="42">
        <f t="shared" si="3"/>
        <v>0.99868623133430778</v>
      </c>
      <c r="K121" s="20"/>
    </row>
    <row r="122" spans="2:11" x14ac:dyDescent="0.2">
      <c r="B122" s="36">
        <v>118</v>
      </c>
      <c r="C122" s="48" t="s">
        <v>42</v>
      </c>
      <c r="D122" s="37">
        <v>0.88888888888888884</v>
      </c>
      <c r="E122" s="36"/>
      <c r="F122" s="41">
        <f t="shared" si="2"/>
        <v>1.4803027219066294E-4</v>
      </c>
      <c r="G122" s="42">
        <f t="shared" si="3"/>
        <v>0.99883426160649846</v>
      </c>
      <c r="K122" s="20"/>
    </row>
    <row r="123" spans="2:11" x14ac:dyDescent="0.15">
      <c r="B123" s="36">
        <v>119</v>
      </c>
      <c r="C123" s="20" t="s">
        <v>108</v>
      </c>
      <c r="D123" s="37">
        <v>0.77777777777777779</v>
      </c>
      <c r="E123" s="36"/>
      <c r="F123" s="41">
        <f t="shared" si="2"/>
        <v>1.295264881668301E-4</v>
      </c>
      <c r="G123" s="42">
        <f t="shared" si="3"/>
        <v>0.99896378809466524</v>
      </c>
      <c r="K123" s="1"/>
    </row>
    <row r="124" spans="2:11" x14ac:dyDescent="0.2">
      <c r="B124" s="36">
        <v>120</v>
      </c>
      <c r="C124" s="20" t="s">
        <v>109</v>
      </c>
      <c r="D124" s="37">
        <v>0.77777777777777779</v>
      </c>
      <c r="E124" s="36"/>
      <c r="F124" s="41">
        <f t="shared" si="2"/>
        <v>1.295264881668301E-4</v>
      </c>
      <c r="G124" s="42">
        <f t="shared" si="3"/>
        <v>0.99909331458283201</v>
      </c>
      <c r="K124" s="20"/>
    </row>
    <row r="125" spans="2:11" x14ac:dyDescent="0.2">
      <c r="B125" s="36">
        <v>121</v>
      </c>
      <c r="C125" s="20" t="s">
        <v>127</v>
      </c>
      <c r="D125" s="37">
        <v>0.66666666666666663</v>
      </c>
      <c r="E125" s="36"/>
      <c r="F125" s="41">
        <f t="shared" si="2"/>
        <v>1.1102270414299721E-4</v>
      </c>
      <c r="G125" s="42">
        <f t="shared" si="3"/>
        <v>0.999204337286975</v>
      </c>
      <c r="K125" s="20"/>
    </row>
    <row r="126" spans="2:11" x14ac:dyDescent="0.2">
      <c r="B126" s="36">
        <v>122</v>
      </c>
      <c r="C126" s="20" t="s">
        <v>125</v>
      </c>
      <c r="D126" s="37">
        <v>0.66666666666666663</v>
      </c>
      <c r="E126" s="36"/>
      <c r="F126" s="41">
        <f t="shared" si="2"/>
        <v>1.1102270414299721E-4</v>
      </c>
      <c r="G126" s="42">
        <f t="shared" si="3"/>
        <v>0.99931535999111798</v>
      </c>
      <c r="K126" s="20"/>
    </row>
    <row r="127" spans="2:11" x14ac:dyDescent="0.15">
      <c r="B127" s="36">
        <v>123</v>
      </c>
      <c r="C127" s="20" t="s">
        <v>116</v>
      </c>
      <c r="D127" s="37">
        <v>0.66666666666666663</v>
      </c>
      <c r="E127" s="36"/>
      <c r="F127" s="41">
        <f t="shared" si="2"/>
        <v>1.1102270414299721E-4</v>
      </c>
      <c r="G127" s="42">
        <f t="shared" si="3"/>
        <v>0.99942638269526096</v>
      </c>
      <c r="K127" s="1"/>
    </row>
    <row r="128" spans="2:11" x14ac:dyDescent="0.2">
      <c r="B128" s="36">
        <v>124</v>
      </c>
      <c r="C128" s="20" t="s">
        <v>176</v>
      </c>
      <c r="D128" s="37">
        <v>0.66666666666666663</v>
      </c>
      <c r="E128" s="36"/>
      <c r="F128" s="41">
        <f t="shared" si="2"/>
        <v>1.1102270414299721E-4</v>
      </c>
      <c r="G128" s="42">
        <f t="shared" si="3"/>
        <v>0.99953740539940394</v>
      </c>
      <c r="K128" s="20"/>
    </row>
    <row r="129" spans="2:11" x14ac:dyDescent="0.2">
      <c r="B129" s="36">
        <v>125</v>
      </c>
      <c r="C129" s="20" t="s">
        <v>90</v>
      </c>
      <c r="D129" s="37">
        <v>0.55555555555555558</v>
      </c>
      <c r="E129" s="36"/>
      <c r="F129" s="41">
        <f t="shared" si="2"/>
        <v>9.2518920119164357E-5</v>
      </c>
      <c r="G129" s="42">
        <f t="shared" si="3"/>
        <v>0.99962992431952313</v>
      </c>
      <c r="K129" s="20"/>
    </row>
    <row r="130" spans="2:11" x14ac:dyDescent="0.2">
      <c r="B130" s="36">
        <v>126</v>
      </c>
      <c r="C130" s="20" t="s">
        <v>103</v>
      </c>
      <c r="D130" s="37">
        <v>0.44444444444444442</v>
      </c>
      <c r="F130" s="41">
        <f t="shared" si="2"/>
        <v>7.4015136095331472E-5</v>
      </c>
      <c r="G130" s="42">
        <f t="shared" si="3"/>
        <v>0.99970393945561842</v>
      </c>
      <c r="K130" s="20"/>
    </row>
    <row r="131" spans="2:11" x14ac:dyDescent="0.2">
      <c r="B131" s="36">
        <v>127</v>
      </c>
      <c r="C131" s="20" t="s">
        <v>146</v>
      </c>
      <c r="D131" s="37">
        <v>0.44444444444444442</v>
      </c>
      <c r="E131" s="36"/>
      <c r="F131" s="41">
        <f t="shared" si="2"/>
        <v>7.4015136095331472E-5</v>
      </c>
      <c r="G131" s="42">
        <f t="shared" si="3"/>
        <v>0.9997779545917137</v>
      </c>
      <c r="K131" s="20"/>
    </row>
    <row r="132" spans="2:11" x14ac:dyDescent="0.2">
      <c r="B132" s="36">
        <v>128</v>
      </c>
      <c r="C132" s="20" t="s">
        <v>104</v>
      </c>
      <c r="D132" s="37">
        <v>0.33333333333333331</v>
      </c>
      <c r="E132" s="36"/>
      <c r="F132" s="41">
        <f t="shared" si="2"/>
        <v>5.5511352071498607E-5</v>
      </c>
      <c r="G132" s="42">
        <f t="shared" si="3"/>
        <v>0.99983346594378519</v>
      </c>
      <c r="K132" s="20"/>
    </row>
    <row r="133" spans="2:11" x14ac:dyDescent="0.2">
      <c r="B133" s="36">
        <v>129</v>
      </c>
      <c r="C133" s="20" t="s">
        <v>174</v>
      </c>
      <c r="D133" s="37">
        <v>0.33333333333333331</v>
      </c>
      <c r="F133" s="41">
        <f t="shared" si="2"/>
        <v>5.5511352071498607E-5</v>
      </c>
      <c r="G133" s="42">
        <f t="shared" si="3"/>
        <v>0.99988897729585668</v>
      </c>
      <c r="K133" s="20"/>
    </row>
    <row r="134" spans="2:11" x14ac:dyDescent="0.2">
      <c r="B134" s="36">
        <v>130</v>
      </c>
      <c r="C134" s="20" t="s">
        <v>105</v>
      </c>
      <c r="D134" s="37">
        <v>0.22222222222222221</v>
      </c>
      <c r="E134" s="36"/>
      <c r="F134" s="41">
        <f t="shared" ref="F134:F148" si="4">D134/$D$150</f>
        <v>3.7007568047665736E-5</v>
      </c>
      <c r="G134" s="42">
        <f t="shared" si="3"/>
        <v>0.99992598486390438</v>
      </c>
      <c r="K134" s="20"/>
    </row>
    <row r="135" spans="2:11" x14ac:dyDescent="0.2">
      <c r="B135" s="36">
        <v>131</v>
      </c>
      <c r="C135" s="20" t="s">
        <v>94</v>
      </c>
      <c r="D135" s="37">
        <v>0.22222222222222221</v>
      </c>
      <c r="F135" s="41">
        <f t="shared" si="4"/>
        <v>3.7007568047665736E-5</v>
      </c>
      <c r="G135" s="42">
        <f t="shared" ref="G135:G148" si="5">G134+F135</f>
        <v>0.99996299243195208</v>
      </c>
      <c r="K135" s="20"/>
    </row>
    <row r="136" spans="2:11" x14ac:dyDescent="0.2">
      <c r="B136" s="36">
        <v>132</v>
      </c>
      <c r="C136" s="20" t="s">
        <v>157</v>
      </c>
      <c r="D136" s="37">
        <v>0.1111111111111111</v>
      </c>
      <c r="E136" s="36"/>
      <c r="F136" s="41">
        <f t="shared" si="4"/>
        <v>1.8503784023832868E-5</v>
      </c>
      <c r="G136" s="42">
        <f t="shared" si="5"/>
        <v>0.99998149621597587</v>
      </c>
      <c r="K136" s="20"/>
    </row>
    <row r="137" spans="2:11" x14ac:dyDescent="0.2">
      <c r="B137" s="43">
        <v>133</v>
      </c>
      <c r="C137" s="50" t="s">
        <v>177</v>
      </c>
      <c r="D137" s="49">
        <v>0.1111111111111111</v>
      </c>
      <c r="E137" s="43"/>
      <c r="F137" s="44">
        <f t="shared" si="4"/>
        <v>1.8503784023832868E-5</v>
      </c>
      <c r="G137" s="45">
        <f t="shared" si="5"/>
        <v>0.99999999999999967</v>
      </c>
      <c r="H137" s="46"/>
      <c r="J137" s="47" t="s">
        <v>242</v>
      </c>
    </row>
    <row r="138" spans="2:11" x14ac:dyDescent="0.2">
      <c r="B138" s="36">
        <v>134</v>
      </c>
      <c r="C138" s="20" t="s">
        <v>110</v>
      </c>
      <c r="D138" s="37">
        <v>0</v>
      </c>
      <c r="E138" s="36"/>
      <c r="F138" s="41">
        <f t="shared" si="4"/>
        <v>0</v>
      </c>
      <c r="G138" s="42">
        <f t="shared" si="5"/>
        <v>0.99999999999999967</v>
      </c>
      <c r="K138" s="20"/>
    </row>
    <row r="139" spans="2:11" x14ac:dyDescent="0.15">
      <c r="B139" s="36">
        <v>135</v>
      </c>
      <c r="C139" s="20" t="s">
        <v>124</v>
      </c>
      <c r="D139" s="37">
        <v>0</v>
      </c>
      <c r="E139" s="36"/>
      <c r="F139" s="41">
        <f t="shared" si="4"/>
        <v>0</v>
      </c>
      <c r="G139" s="42">
        <f t="shared" si="5"/>
        <v>0.99999999999999967</v>
      </c>
      <c r="K139" s="1"/>
    </row>
    <row r="140" spans="2:11" x14ac:dyDescent="0.2">
      <c r="B140" s="36">
        <v>136</v>
      </c>
      <c r="C140" s="20" t="s">
        <v>126</v>
      </c>
      <c r="D140" s="37">
        <v>0</v>
      </c>
      <c r="E140" s="36"/>
      <c r="F140" s="41">
        <f t="shared" si="4"/>
        <v>0</v>
      </c>
      <c r="G140" s="42">
        <f t="shared" si="5"/>
        <v>0.99999999999999967</v>
      </c>
    </row>
    <row r="141" spans="2:11" x14ac:dyDescent="0.2">
      <c r="B141" s="36">
        <v>137</v>
      </c>
      <c r="C141" s="20" t="s">
        <v>121</v>
      </c>
      <c r="D141" s="37">
        <v>0</v>
      </c>
      <c r="E141" s="37"/>
      <c r="F141" s="41">
        <f t="shared" si="4"/>
        <v>0</v>
      </c>
      <c r="G141" s="42">
        <f t="shared" si="5"/>
        <v>0.99999999999999967</v>
      </c>
    </row>
    <row r="142" spans="2:11" x14ac:dyDescent="0.2">
      <c r="B142" s="36">
        <v>138</v>
      </c>
      <c r="C142" s="20" t="s">
        <v>118</v>
      </c>
      <c r="D142" s="37">
        <v>0</v>
      </c>
      <c r="E142" s="36"/>
      <c r="F142" s="41">
        <f t="shared" si="4"/>
        <v>0</v>
      </c>
      <c r="G142" s="42">
        <f t="shared" si="5"/>
        <v>0.99999999999999967</v>
      </c>
    </row>
    <row r="143" spans="2:11" x14ac:dyDescent="0.2">
      <c r="B143" s="36">
        <v>139</v>
      </c>
      <c r="C143" s="20" t="s">
        <v>132</v>
      </c>
      <c r="D143" s="37">
        <v>0</v>
      </c>
      <c r="E143" s="36"/>
      <c r="F143" s="41">
        <f t="shared" si="4"/>
        <v>0</v>
      </c>
      <c r="G143" s="42">
        <f t="shared" si="5"/>
        <v>0.99999999999999967</v>
      </c>
    </row>
    <row r="144" spans="2:11" x14ac:dyDescent="0.2">
      <c r="B144" s="36">
        <v>140</v>
      </c>
      <c r="C144" s="20" t="s">
        <v>133</v>
      </c>
      <c r="D144" s="37">
        <v>0</v>
      </c>
      <c r="E144" s="36"/>
      <c r="F144" s="41">
        <f t="shared" si="4"/>
        <v>0</v>
      </c>
      <c r="G144" s="42">
        <f t="shared" si="5"/>
        <v>0.99999999999999967</v>
      </c>
    </row>
    <row r="145" spans="2:7" x14ac:dyDescent="0.2">
      <c r="B145" s="36">
        <v>141</v>
      </c>
      <c r="C145" s="20" t="s">
        <v>128</v>
      </c>
      <c r="D145" s="37">
        <v>0</v>
      </c>
      <c r="E145" s="36"/>
      <c r="F145" s="41">
        <f t="shared" si="4"/>
        <v>0</v>
      </c>
      <c r="G145" s="42">
        <f t="shared" si="5"/>
        <v>0.99999999999999967</v>
      </c>
    </row>
    <row r="146" spans="2:7" x14ac:dyDescent="0.2">
      <c r="B146" s="36">
        <v>142</v>
      </c>
      <c r="C146" s="48" t="s">
        <v>39</v>
      </c>
      <c r="D146" s="37">
        <v>0</v>
      </c>
      <c r="E146" s="36"/>
      <c r="F146" s="41">
        <f t="shared" si="4"/>
        <v>0</v>
      </c>
      <c r="G146" s="42">
        <f t="shared" si="5"/>
        <v>0.99999999999999967</v>
      </c>
    </row>
    <row r="147" spans="2:7" x14ac:dyDescent="0.2">
      <c r="B147" s="36">
        <v>143</v>
      </c>
      <c r="C147" s="20" t="s">
        <v>122</v>
      </c>
      <c r="D147" s="37">
        <v>0</v>
      </c>
      <c r="F147" s="41">
        <f t="shared" si="4"/>
        <v>0</v>
      </c>
      <c r="G147" s="42">
        <f t="shared" si="5"/>
        <v>0.99999999999999967</v>
      </c>
    </row>
    <row r="148" spans="2:7" x14ac:dyDescent="0.2">
      <c r="B148" s="36">
        <v>144</v>
      </c>
      <c r="C148" s="20" t="s">
        <v>131</v>
      </c>
      <c r="D148" s="37">
        <v>0</v>
      </c>
      <c r="F148" s="41">
        <f t="shared" si="4"/>
        <v>0</v>
      </c>
      <c r="G148" s="42">
        <f t="shared" si="5"/>
        <v>0.99999999999999967</v>
      </c>
    </row>
    <row r="149" spans="2:7" x14ac:dyDescent="0.2">
      <c r="B149" s="36">
        <v>145</v>
      </c>
      <c r="C149" s="20" t="s">
        <v>139</v>
      </c>
      <c r="D149" s="37">
        <v>0</v>
      </c>
      <c r="F149" s="41">
        <f t="shared" ref="F149" si="6">D149/$D$150</f>
        <v>0</v>
      </c>
      <c r="G149" s="42">
        <f t="shared" ref="G149" si="7">G148+F149</f>
        <v>0.99999999999999967</v>
      </c>
    </row>
    <row r="150" spans="2:7" x14ac:dyDescent="0.2">
      <c r="D150" s="37">
        <f>SUM(D5:D148)</f>
        <v>6004.7777777777792</v>
      </c>
    </row>
  </sheetData>
  <mergeCells count="1">
    <mergeCell ref="B2:L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C61"/>
  <sheetViews>
    <sheetView workbookViewId="0"/>
  </sheetViews>
  <sheetFormatPr defaultColWidth="9.140625" defaultRowHeight="12.75" customHeight="1" x14ac:dyDescent="0.15"/>
  <cols>
    <col min="1" max="1" width="4" style="5" customWidth="1"/>
    <col min="2" max="2" width="5.140625" style="5" customWidth="1"/>
    <col min="3" max="18" width="7.7109375" style="5" customWidth="1"/>
    <col min="19" max="23" width="9" style="5" customWidth="1"/>
    <col min="24" max="24" width="7.7109375" style="5" customWidth="1"/>
    <col min="25" max="25" width="7.140625" style="14" customWidth="1"/>
    <col min="26" max="26" width="7.28515625" style="5" customWidth="1"/>
    <col min="27" max="27" width="3.42578125" style="5" customWidth="1"/>
    <col min="28" max="28" width="9.140625" style="5" customWidth="1"/>
    <col min="29" max="29" width="6.42578125" style="18" customWidth="1"/>
    <col min="30" max="16384" width="9.140625" style="5"/>
  </cols>
  <sheetData>
    <row r="1" spans="2:29" ht="12.75" customHeight="1" thickBot="1" x14ac:dyDescent="0.2"/>
    <row r="2" spans="2:29" ht="18" customHeight="1" x14ac:dyDescent="0.15">
      <c r="C2" s="87" t="s">
        <v>239</v>
      </c>
      <c r="D2" s="88"/>
      <c r="E2" s="88"/>
      <c r="F2" s="88"/>
      <c r="G2" s="88"/>
      <c r="H2" s="88"/>
      <c r="I2" s="88"/>
      <c r="J2" s="88"/>
      <c r="K2" s="88"/>
      <c r="L2" s="88"/>
      <c r="M2" s="88"/>
      <c r="N2" s="88"/>
      <c r="O2" s="88"/>
      <c r="P2" s="88"/>
      <c r="Q2" s="88"/>
      <c r="R2" s="88"/>
      <c r="S2" s="88"/>
      <c r="T2" s="88"/>
      <c r="U2" s="88"/>
      <c r="V2" s="88"/>
      <c r="W2" s="88"/>
      <c r="X2" s="88"/>
      <c r="Y2" s="88"/>
      <c r="Z2" s="88"/>
      <c r="AA2" s="88"/>
      <c r="AB2" s="88"/>
      <c r="AC2" s="88"/>
    </row>
    <row r="3" spans="2:29" ht="18" customHeight="1" thickBot="1" x14ac:dyDescent="0.2">
      <c r="C3" s="89" t="s">
        <v>244</v>
      </c>
      <c r="D3" s="90"/>
      <c r="E3" s="90"/>
      <c r="F3" s="90"/>
      <c r="G3" s="90"/>
      <c r="H3" s="90"/>
      <c r="I3" s="90"/>
      <c r="J3" s="90"/>
      <c r="K3" s="90"/>
      <c r="L3" s="90"/>
      <c r="M3" s="90"/>
      <c r="N3" s="90"/>
      <c r="O3" s="90"/>
      <c r="P3" s="90"/>
      <c r="Q3" s="90"/>
      <c r="R3" s="90"/>
      <c r="S3" s="90"/>
      <c r="T3" s="90"/>
      <c r="U3" s="90"/>
      <c r="V3" s="90"/>
      <c r="W3" s="90"/>
      <c r="X3" s="90"/>
      <c r="Y3" s="90"/>
      <c r="Z3" s="90"/>
      <c r="AA3" s="90"/>
      <c r="AB3" s="90"/>
      <c r="AC3" s="90"/>
    </row>
    <row r="5" spans="2:29" ht="12.75" customHeight="1" x14ac:dyDescent="0.15">
      <c r="B5" s="63"/>
      <c r="C5" s="5" t="s">
        <v>183</v>
      </c>
      <c r="U5" s="14"/>
      <c r="X5" s="14"/>
      <c r="Y5" s="18"/>
      <c r="Z5" s="18"/>
      <c r="AA5" s="18"/>
      <c r="AC5" s="5"/>
    </row>
    <row r="6" spans="2:29" ht="12.75" customHeight="1" x14ac:dyDescent="0.15">
      <c r="C6" s="5" t="s">
        <v>209</v>
      </c>
      <c r="U6" s="14"/>
      <c r="X6" s="14"/>
      <c r="Y6" s="18"/>
      <c r="Z6" s="18"/>
      <c r="AA6" s="18"/>
      <c r="AC6" s="5"/>
    </row>
    <row r="7" spans="2:29" ht="12.75" customHeight="1" x14ac:dyDescent="0.15">
      <c r="C7" s="5" t="s">
        <v>210</v>
      </c>
      <c r="U7" s="14"/>
      <c r="X7" s="14"/>
      <c r="Y7" s="18"/>
      <c r="Z7" s="18"/>
      <c r="AA7" s="18"/>
      <c r="AC7" s="5"/>
    </row>
    <row r="8" spans="2:29" ht="12.75" customHeight="1" x14ac:dyDescent="0.15">
      <c r="C8" s="5" t="s">
        <v>185</v>
      </c>
      <c r="U8" s="14"/>
      <c r="X8" s="14"/>
      <c r="Y8" s="18"/>
      <c r="Z8" s="18"/>
      <c r="AA8" s="18"/>
      <c r="AC8" s="5"/>
    </row>
    <row r="9" spans="2:29" ht="12.75" customHeight="1" x14ac:dyDescent="0.15">
      <c r="C9" s="5" t="s">
        <v>222</v>
      </c>
      <c r="U9" s="14"/>
      <c r="X9" s="14"/>
      <c r="Y9" s="18"/>
      <c r="Z9" s="18"/>
      <c r="AA9" s="18"/>
      <c r="AC9" s="5"/>
    </row>
    <row r="11" spans="2:29" ht="12.75" customHeight="1" x14ac:dyDescent="0.15">
      <c r="B11" s="5" t="s">
        <v>0</v>
      </c>
      <c r="C11" s="5" t="s">
        <v>190</v>
      </c>
      <c r="U11" s="14"/>
      <c r="X11" s="14"/>
      <c r="Y11" s="18"/>
      <c r="Z11" s="18"/>
      <c r="AA11" s="18"/>
      <c r="AC11" s="5"/>
    </row>
    <row r="12" spans="2:29" ht="12.75" customHeight="1" thickBot="1" x14ac:dyDescent="0.2">
      <c r="B12" s="26"/>
      <c r="C12" s="5" t="s">
        <v>188</v>
      </c>
      <c r="U12" s="14"/>
      <c r="X12" s="14"/>
      <c r="Y12" s="18"/>
      <c r="Z12" s="18"/>
      <c r="AA12" s="18"/>
      <c r="AC12" s="5"/>
    </row>
    <row r="13" spans="2:29" ht="12.75" customHeight="1" thickBot="1" x14ac:dyDescent="0.2">
      <c r="B13" s="55"/>
      <c r="C13" s="5" t="s">
        <v>187</v>
      </c>
      <c r="Y13" s="5"/>
      <c r="Z13" s="14"/>
      <c r="AB13" s="18"/>
      <c r="AC13" s="5"/>
    </row>
    <row r="14" spans="2:29" ht="12.75" customHeight="1" thickBot="1" x14ac:dyDescent="0.2">
      <c r="D14" s="34" t="s">
        <v>191</v>
      </c>
      <c r="E14" s="34" t="s">
        <v>199</v>
      </c>
      <c r="F14" s="34" t="s">
        <v>192</v>
      </c>
      <c r="G14" s="34" t="s">
        <v>204</v>
      </c>
      <c r="H14" s="34" t="s">
        <v>212</v>
      </c>
      <c r="I14" s="34" t="s">
        <v>200</v>
      </c>
      <c r="J14" s="34" t="s">
        <v>193</v>
      </c>
      <c r="K14" s="34" t="s">
        <v>205</v>
      </c>
      <c r="L14" s="34" t="s">
        <v>194</v>
      </c>
      <c r="M14" s="34" t="s">
        <v>201</v>
      </c>
      <c r="N14" s="34" t="s">
        <v>211</v>
      </c>
      <c r="O14" s="34" t="s">
        <v>206</v>
      </c>
      <c r="P14" s="34" t="s">
        <v>195</v>
      </c>
      <c r="Q14" s="34" t="s">
        <v>202</v>
      </c>
      <c r="R14" s="34" t="s">
        <v>196</v>
      </c>
      <c r="S14" s="34" t="s">
        <v>207</v>
      </c>
      <c r="T14" s="34" t="s">
        <v>197</v>
      </c>
      <c r="U14" s="34" t="s">
        <v>203</v>
      </c>
      <c r="V14" s="34" t="s">
        <v>198</v>
      </c>
      <c r="W14" s="34" t="s">
        <v>208</v>
      </c>
    </row>
    <row r="15" spans="2:29" s="3" customFormat="1" ht="12.75" customHeight="1" thickBot="1" x14ac:dyDescent="0.2">
      <c r="B15" s="12" t="s">
        <v>41</v>
      </c>
      <c r="C15" s="12" t="s">
        <v>40</v>
      </c>
      <c r="D15" s="12">
        <v>2003</v>
      </c>
      <c r="E15" s="55">
        <v>2004</v>
      </c>
      <c r="F15" s="12">
        <v>2005</v>
      </c>
      <c r="G15" s="54">
        <v>2006</v>
      </c>
      <c r="H15" s="12">
        <v>2007</v>
      </c>
      <c r="I15" s="55">
        <v>2008</v>
      </c>
      <c r="J15" s="12">
        <v>2009</v>
      </c>
      <c r="K15" s="54">
        <v>2010</v>
      </c>
      <c r="L15" s="12">
        <v>2011</v>
      </c>
      <c r="M15" s="55">
        <v>2012</v>
      </c>
      <c r="N15" s="12">
        <v>2013</v>
      </c>
      <c r="O15" s="54">
        <v>2014</v>
      </c>
      <c r="P15" s="12">
        <v>2015</v>
      </c>
      <c r="Q15" s="55">
        <v>2016</v>
      </c>
      <c r="R15" s="12">
        <v>2017</v>
      </c>
      <c r="S15" s="54">
        <v>2018</v>
      </c>
      <c r="T15" s="12">
        <v>2019</v>
      </c>
      <c r="U15" s="55">
        <v>2021</v>
      </c>
      <c r="V15" s="12">
        <v>2022</v>
      </c>
      <c r="W15" s="54">
        <v>2022</v>
      </c>
      <c r="X15" s="12" t="s">
        <v>38</v>
      </c>
      <c r="Y15" s="12" t="s">
        <v>47</v>
      </c>
      <c r="Z15" s="12" t="s">
        <v>46</v>
      </c>
      <c r="AA15" s="12"/>
      <c r="AB15" s="12" t="s">
        <v>189</v>
      </c>
      <c r="AC15" s="15" t="s">
        <v>43</v>
      </c>
    </row>
    <row r="16" spans="2:29" ht="12.75" customHeight="1" x14ac:dyDescent="0.15">
      <c r="B16" s="5">
        <v>1</v>
      </c>
      <c r="C16" s="1" t="s">
        <v>1</v>
      </c>
      <c r="D16" s="70">
        <v>214</v>
      </c>
      <c r="E16" s="70">
        <v>234</v>
      </c>
      <c r="F16" s="70">
        <v>161</v>
      </c>
      <c r="G16" s="70">
        <v>193</v>
      </c>
      <c r="H16" s="71">
        <v>232</v>
      </c>
      <c r="I16" s="71">
        <v>278</v>
      </c>
      <c r="J16" s="71">
        <v>290</v>
      </c>
      <c r="K16" s="71">
        <v>250</v>
      </c>
      <c r="L16" s="2">
        <v>269</v>
      </c>
      <c r="M16" s="26">
        <v>326</v>
      </c>
      <c r="N16" s="2">
        <v>288</v>
      </c>
      <c r="O16" s="2">
        <v>283</v>
      </c>
      <c r="P16" s="2">
        <v>322</v>
      </c>
      <c r="Q16" s="2">
        <v>343</v>
      </c>
      <c r="R16" s="26">
        <v>377</v>
      </c>
      <c r="S16" s="2">
        <v>304</v>
      </c>
      <c r="T16" s="2">
        <v>288</v>
      </c>
      <c r="U16" s="2">
        <v>275</v>
      </c>
      <c r="V16" s="2">
        <v>316</v>
      </c>
      <c r="W16" s="2">
        <v>329</v>
      </c>
      <c r="X16" s="13">
        <f>SUM(L16:W16)</f>
        <v>3720</v>
      </c>
      <c r="Y16" s="18">
        <f>(X16/$X$59)*100</f>
        <v>12.458555209484578</v>
      </c>
      <c r="Z16" s="18">
        <f>Y16</f>
        <v>12.458555209484578</v>
      </c>
      <c r="AA16" s="18"/>
      <c r="AB16" s="28">
        <f>X16/12</f>
        <v>310</v>
      </c>
      <c r="AC16" s="1">
        <v>68</v>
      </c>
    </row>
    <row r="17" spans="2:29" ht="12.75" customHeight="1" x14ac:dyDescent="0.15">
      <c r="B17" s="5">
        <v>2</v>
      </c>
      <c r="C17" s="1" t="s">
        <v>2</v>
      </c>
      <c r="D17" s="70">
        <v>250</v>
      </c>
      <c r="E17" s="70">
        <v>222</v>
      </c>
      <c r="F17" s="70">
        <v>283</v>
      </c>
      <c r="G17" s="70">
        <v>255</v>
      </c>
      <c r="H17" s="71">
        <v>281</v>
      </c>
      <c r="I17" s="71">
        <v>232</v>
      </c>
      <c r="J17" s="72">
        <v>339</v>
      </c>
      <c r="K17" s="71">
        <v>226</v>
      </c>
      <c r="L17" s="2">
        <v>316</v>
      </c>
      <c r="M17" s="2">
        <v>326</v>
      </c>
      <c r="N17" s="2">
        <v>339</v>
      </c>
      <c r="O17" s="2">
        <v>309</v>
      </c>
      <c r="P17" s="2">
        <v>381</v>
      </c>
      <c r="Q17" s="2">
        <v>317</v>
      </c>
      <c r="R17" s="2">
        <v>302</v>
      </c>
      <c r="S17" s="26">
        <v>259</v>
      </c>
      <c r="T17" s="2">
        <v>218</v>
      </c>
      <c r="U17" s="2">
        <v>229</v>
      </c>
      <c r="V17" s="2">
        <v>148</v>
      </c>
      <c r="W17" s="26">
        <v>265</v>
      </c>
      <c r="X17" s="13">
        <f>SUM(L17:W17)</f>
        <v>3409</v>
      </c>
      <c r="Y17" s="18">
        <f>(X17/$X$59)*100</f>
        <v>11.416993201379819</v>
      </c>
      <c r="Z17" s="18">
        <f t="shared" ref="Z17:Z19" si="0">Z16+Y17</f>
        <v>23.875548410864397</v>
      </c>
      <c r="AA17" s="18"/>
      <c r="AB17" s="28">
        <f t="shared" ref="AB17:AB58" si="1">X17/12</f>
        <v>284.08333333333331</v>
      </c>
      <c r="AC17" s="1">
        <v>84</v>
      </c>
    </row>
    <row r="18" spans="2:29" ht="12.75" customHeight="1" x14ac:dyDescent="0.15">
      <c r="B18" s="5">
        <v>3</v>
      </c>
      <c r="C18" s="1" t="s">
        <v>0</v>
      </c>
      <c r="D18" s="70">
        <v>562</v>
      </c>
      <c r="E18" s="70">
        <v>536</v>
      </c>
      <c r="F18" s="70">
        <v>523</v>
      </c>
      <c r="G18" s="70">
        <v>505</v>
      </c>
      <c r="H18" s="71">
        <v>570</v>
      </c>
      <c r="I18" s="71">
        <v>598</v>
      </c>
      <c r="J18" s="71">
        <v>475</v>
      </c>
      <c r="K18" s="71">
        <v>347</v>
      </c>
      <c r="L18" s="2">
        <v>487</v>
      </c>
      <c r="M18" s="2">
        <v>510</v>
      </c>
      <c r="N18" s="26">
        <v>509</v>
      </c>
      <c r="O18" s="2">
        <v>268</v>
      </c>
      <c r="P18" s="2">
        <v>217</v>
      </c>
      <c r="Q18" s="2">
        <v>8</v>
      </c>
      <c r="R18" s="2">
        <v>122</v>
      </c>
      <c r="S18" s="2">
        <v>74</v>
      </c>
      <c r="T18" s="2">
        <v>99</v>
      </c>
      <c r="U18" s="2">
        <v>68</v>
      </c>
      <c r="V18" s="2">
        <v>0</v>
      </c>
      <c r="W18" s="2">
        <v>0</v>
      </c>
      <c r="X18" s="13">
        <f>SUM(L18:W18)</f>
        <v>2362</v>
      </c>
      <c r="Y18" s="18">
        <f>(X18/$X$59)*100</f>
        <v>7.9105127432264988</v>
      </c>
      <c r="Z18" s="18">
        <f t="shared" si="0"/>
        <v>31.786061154090895</v>
      </c>
      <c r="AA18" s="18"/>
      <c r="AB18" s="28">
        <f t="shared" si="1"/>
        <v>196.83333333333334</v>
      </c>
      <c r="AC18" s="1">
        <v>146</v>
      </c>
    </row>
    <row r="19" spans="2:29" ht="12.75" customHeight="1" x14ac:dyDescent="0.15">
      <c r="B19" s="5">
        <v>4</v>
      </c>
      <c r="C19" s="1" t="s">
        <v>6</v>
      </c>
      <c r="D19" s="72">
        <v>255</v>
      </c>
      <c r="E19" s="70">
        <v>174</v>
      </c>
      <c r="F19" s="70">
        <v>255</v>
      </c>
      <c r="G19" s="70">
        <v>173</v>
      </c>
      <c r="H19" s="71">
        <v>155</v>
      </c>
      <c r="I19" s="71">
        <v>178</v>
      </c>
      <c r="J19" s="71">
        <v>215</v>
      </c>
      <c r="K19" s="71">
        <v>266</v>
      </c>
      <c r="L19" s="2">
        <v>191</v>
      </c>
      <c r="M19" s="2">
        <v>171</v>
      </c>
      <c r="N19" s="2">
        <v>229</v>
      </c>
      <c r="O19" s="2">
        <v>265</v>
      </c>
      <c r="P19" s="2">
        <v>186</v>
      </c>
      <c r="Q19" s="2">
        <v>212</v>
      </c>
      <c r="R19" s="2">
        <v>201</v>
      </c>
      <c r="S19" s="2">
        <v>193</v>
      </c>
      <c r="T19" s="2">
        <v>125</v>
      </c>
      <c r="U19" s="2">
        <v>154</v>
      </c>
      <c r="V19" s="2">
        <v>161</v>
      </c>
      <c r="W19" s="2">
        <v>182</v>
      </c>
      <c r="X19" s="13">
        <f>SUM(L19:W19)</f>
        <v>2270</v>
      </c>
      <c r="Y19" s="18">
        <f>(X19/$X$59)*100</f>
        <v>7.6023979369704273</v>
      </c>
      <c r="Z19" s="18">
        <f t="shared" si="0"/>
        <v>39.388459091061321</v>
      </c>
      <c r="AA19" s="18"/>
      <c r="AB19" s="28">
        <f t="shared" si="1"/>
        <v>189.16666666666666</v>
      </c>
      <c r="AC19" s="1">
        <v>65</v>
      </c>
    </row>
    <row r="20" spans="2:29" ht="12.75" customHeight="1" x14ac:dyDescent="0.15">
      <c r="B20" s="5">
        <v>5</v>
      </c>
      <c r="C20" s="1" t="s">
        <v>4</v>
      </c>
      <c r="D20" s="70">
        <v>113</v>
      </c>
      <c r="E20" s="70">
        <v>145</v>
      </c>
      <c r="F20" s="70">
        <v>159</v>
      </c>
      <c r="G20" s="70">
        <v>182</v>
      </c>
      <c r="H20" s="71">
        <v>183</v>
      </c>
      <c r="I20" s="71">
        <v>195</v>
      </c>
      <c r="J20" s="71">
        <v>205</v>
      </c>
      <c r="K20" s="71">
        <v>156</v>
      </c>
      <c r="L20" s="2">
        <v>170</v>
      </c>
      <c r="M20" s="2">
        <v>122</v>
      </c>
      <c r="N20" s="2">
        <v>183</v>
      </c>
      <c r="O20" s="2">
        <v>202</v>
      </c>
      <c r="P20" s="2">
        <v>221</v>
      </c>
      <c r="Q20" s="2">
        <v>202</v>
      </c>
      <c r="R20" s="2">
        <v>280</v>
      </c>
      <c r="S20" s="2">
        <v>217</v>
      </c>
      <c r="T20" s="2">
        <v>179</v>
      </c>
      <c r="U20" s="2">
        <v>187</v>
      </c>
      <c r="V20" s="2">
        <v>137</v>
      </c>
      <c r="W20" s="2">
        <v>150</v>
      </c>
      <c r="X20" s="13">
        <f>SUM(L20:W20)</f>
        <v>2250</v>
      </c>
      <c r="Y20" s="18">
        <f>(X20/$X$59)*100</f>
        <v>7.5354164573495437</v>
      </c>
      <c r="Z20" s="18">
        <f>Z19+Y20</f>
        <v>46.923875548410862</v>
      </c>
      <c r="AA20" s="18"/>
      <c r="AB20" s="28">
        <f t="shared" si="1"/>
        <v>187.5</v>
      </c>
      <c r="AC20" s="1">
        <v>38</v>
      </c>
    </row>
    <row r="21" spans="2:29" ht="12.75" customHeight="1" x14ac:dyDescent="0.15">
      <c r="B21" s="5">
        <v>6</v>
      </c>
      <c r="C21" s="1" t="s">
        <v>5</v>
      </c>
      <c r="D21" s="70">
        <v>200</v>
      </c>
      <c r="E21" s="70">
        <v>192</v>
      </c>
      <c r="F21" s="70">
        <v>178</v>
      </c>
      <c r="G21" s="70">
        <v>176</v>
      </c>
      <c r="H21" s="71">
        <v>151</v>
      </c>
      <c r="I21" s="71">
        <v>191</v>
      </c>
      <c r="J21" s="71">
        <v>112</v>
      </c>
      <c r="K21" s="71">
        <v>156</v>
      </c>
      <c r="L21" s="2">
        <v>173</v>
      </c>
      <c r="M21" s="2">
        <v>198</v>
      </c>
      <c r="N21" s="2">
        <v>185</v>
      </c>
      <c r="O21" s="2">
        <v>101</v>
      </c>
      <c r="P21" s="2">
        <v>109</v>
      </c>
      <c r="Q21" s="2">
        <v>108</v>
      </c>
      <c r="R21" s="2">
        <v>57</v>
      </c>
      <c r="S21" s="2">
        <v>86</v>
      </c>
      <c r="T21" s="2">
        <v>113</v>
      </c>
      <c r="U21" s="2">
        <v>106</v>
      </c>
      <c r="V21" s="2">
        <v>98</v>
      </c>
      <c r="W21" s="2">
        <v>82</v>
      </c>
      <c r="X21" s="13">
        <f>SUM(L21:W21)</f>
        <v>1416</v>
      </c>
      <c r="Y21" s="18">
        <f>(X21/$X$59)*100</f>
        <v>4.7422887571586454</v>
      </c>
      <c r="Z21" s="18">
        <f>Z20+Y21</f>
        <v>51.666164305569509</v>
      </c>
      <c r="AA21" s="18"/>
      <c r="AB21" s="28">
        <f t="shared" si="1"/>
        <v>118</v>
      </c>
      <c r="AC21" s="1">
        <v>44</v>
      </c>
    </row>
    <row r="22" spans="2:29" ht="12.75" customHeight="1" x14ac:dyDescent="0.15">
      <c r="B22" s="5">
        <v>7</v>
      </c>
      <c r="C22" s="1" t="s">
        <v>10</v>
      </c>
      <c r="D22" s="70">
        <v>86</v>
      </c>
      <c r="E22" s="70">
        <v>70</v>
      </c>
      <c r="F22" s="70">
        <v>70</v>
      </c>
      <c r="G22" s="70">
        <v>68</v>
      </c>
      <c r="H22" s="71">
        <v>36</v>
      </c>
      <c r="I22" s="71">
        <v>61</v>
      </c>
      <c r="J22" s="71">
        <v>34</v>
      </c>
      <c r="K22" s="71">
        <v>46</v>
      </c>
      <c r="L22" s="2">
        <v>29</v>
      </c>
      <c r="M22" s="2">
        <v>72</v>
      </c>
      <c r="N22" s="2">
        <v>95</v>
      </c>
      <c r="O22" s="2">
        <v>115</v>
      </c>
      <c r="P22" s="2">
        <v>137</v>
      </c>
      <c r="Q22" s="2">
        <v>99</v>
      </c>
      <c r="R22" s="2">
        <v>135</v>
      </c>
      <c r="S22" s="2">
        <v>117</v>
      </c>
      <c r="T22" s="2">
        <v>134</v>
      </c>
      <c r="U22" s="2">
        <v>168</v>
      </c>
      <c r="V22" s="2">
        <v>139</v>
      </c>
      <c r="W22" s="2">
        <v>137</v>
      </c>
      <c r="X22" s="13">
        <f>SUM(L22:W22)</f>
        <v>1377</v>
      </c>
      <c r="Y22" s="18">
        <f>(X22/$X$59)*100</f>
        <v>4.6116748718979199</v>
      </c>
      <c r="Z22" s="18">
        <f>Z21+Y22</f>
        <v>56.277839177467428</v>
      </c>
      <c r="AA22" s="18"/>
      <c r="AB22" s="28">
        <f t="shared" si="1"/>
        <v>114.75</v>
      </c>
      <c r="AC22" s="1">
        <v>17</v>
      </c>
    </row>
    <row r="23" spans="2:29" ht="12.75" customHeight="1" x14ac:dyDescent="0.15">
      <c r="B23" s="5">
        <v>8</v>
      </c>
      <c r="C23" s="1" t="s">
        <v>9</v>
      </c>
      <c r="D23" s="70">
        <v>121</v>
      </c>
      <c r="E23" s="70">
        <v>87</v>
      </c>
      <c r="F23" s="70">
        <v>87</v>
      </c>
      <c r="G23" s="70">
        <v>125</v>
      </c>
      <c r="H23" s="71">
        <v>82</v>
      </c>
      <c r="I23" s="71">
        <v>76</v>
      </c>
      <c r="J23" s="71">
        <v>95</v>
      </c>
      <c r="K23" s="71">
        <v>151</v>
      </c>
      <c r="L23" s="2">
        <v>94</v>
      </c>
      <c r="M23" s="2">
        <v>87</v>
      </c>
      <c r="N23" s="2">
        <v>89</v>
      </c>
      <c r="O23" s="2">
        <v>123</v>
      </c>
      <c r="P23" s="2">
        <v>54</v>
      </c>
      <c r="Q23" s="2">
        <v>42</v>
      </c>
      <c r="R23" s="2">
        <v>37</v>
      </c>
      <c r="S23" s="2">
        <v>115</v>
      </c>
      <c r="T23" s="2">
        <v>107</v>
      </c>
      <c r="U23" s="2">
        <v>179</v>
      </c>
      <c r="V23" s="2">
        <v>136</v>
      </c>
      <c r="W23" s="2">
        <v>190</v>
      </c>
      <c r="X23" s="13">
        <f>SUM(L23:W23)</f>
        <v>1253</v>
      </c>
      <c r="Y23" s="18">
        <f>(X23/$X$59)*100</f>
        <v>4.1963896982484341</v>
      </c>
      <c r="Z23" s="18">
        <f>Z22+Y23</f>
        <v>60.474228875715859</v>
      </c>
      <c r="AA23" s="18"/>
      <c r="AB23" s="28">
        <f t="shared" si="1"/>
        <v>104.41666666666667</v>
      </c>
      <c r="AC23" s="1">
        <v>60</v>
      </c>
    </row>
    <row r="24" spans="2:29" ht="12.75" customHeight="1" x14ac:dyDescent="0.15">
      <c r="B24" s="5">
        <v>9</v>
      </c>
      <c r="C24" s="1" t="s">
        <v>7</v>
      </c>
      <c r="D24" s="70">
        <v>180</v>
      </c>
      <c r="E24" s="70">
        <v>124</v>
      </c>
      <c r="F24" s="70">
        <v>138</v>
      </c>
      <c r="G24" s="70">
        <v>173</v>
      </c>
      <c r="H24" s="71">
        <v>111</v>
      </c>
      <c r="I24" s="71">
        <v>128</v>
      </c>
      <c r="J24" s="71">
        <v>103</v>
      </c>
      <c r="K24" s="72">
        <v>174</v>
      </c>
      <c r="L24" s="2">
        <v>45</v>
      </c>
      <c r="M24" s="2">
        <v>44</v>
      </c>
      <c r="N24" s="2">
        <v>85</v>
      </c>
      <c r="O24" s="2">
        <v>123</v>
      </c>
      <c r="P24" s="2">
        <v>23</v>
      </c>
      <c r="Q24" s="2">
        <v>58</v>
      </c>
      <c r="R24" s="2">
        <v>73</v>
      </c>
      <c r="S24" s="2">
        <v>113</v>
      </c>
      <c r="T24" s="2">
        <v>74</v>
      </c>
      <c r="U24" s="2">
        <v>117</v>
      </c>
      <c r="V24" s="2">
        <v>121</v>
      </c>
      <c r="W24" s="2">
        <v>127</v>
      </c>
      <c r="X24" s="13">
        <f>SUM(L24:W24)</f>
        <v>1003</v>
      </c>
      <c r="Y24" s="18">
        <f>(X24/$X$59)*100</f>
        <v>3.3591212029873736</v>
      </c>
      <c r="Z24" s="18">
        <f>Z23+Y24</f>
        <v>63.833350078703234</v>
      </c>
      <c r="AA24" s="18"/>
      <c r="AB24" s="28">
        <f t="shared" si="1"/>
        <v>83.583333333333329</v>
      </c>
      <c r="AC24" s="1">
        <v>47</v>
      </c>
    </row>
    <row r="25" spans="2:29" ht="12.75" customHeight="1" x14ac:dyDescent="0.15">
      <c r="B25" s="5">
        <v>10</v>
      </c>
      <c r="C25" s="1" t="s">
        <v>8</v>
      </c>
      <c r="D25" s="70">
        <v>80</v>
      </c>
      <c r="E25" s="70">
        <v>101</v>
      </c>
      <c r="F25" s="70">
        <v>81</v>
      </c>
      <c r="G25" s="70">
        <v>63</v>
      </c>
      <c r="H25" s="71">
        <v>87</v>
      </c>
      <c r="I25" s="71">
        <v>101</v>
      </c>
      <c r="J25" s="71">
        <v>66</v>
      </c>
      <c r="K25" s="71">
        <v>81</v>
      </c>
      <c r="L25" s="2">
        <v>101</v>
      </c>
      <c r="M25" s="2">
        <v>108</v>
      </c>
      <c r="N25" s="2">
        <v>134</v>
      </c>
      <c r="O25" s="2">
        <v>71</v>
      </c>
      <c r="P25" s="2">
        <v>86</v>
      </c>
      <c r="Q25" s="2">
        <v>89</v>
      </c>
      <c r="R25" s="2">
        <v>127</v>
      </c>
      <c r="S25" s="2">
        <v>69</v>
      </c>
      <c r="T25" s="2">
        <v>57</v>
      </c>
      <c r="U25" s="2">
        <v>40</v>
      </c>
      <c r="V25" s="2">
        <v>41</v>
      </c>
      <c r="W25" s="2">
        <v>57</v>
      </c>
      <c r="X25" s="13">
        <f>SUM(L25:W25)</f>
        <v>980</v>
      </c>
      <c r="Y25" s="18">
        <f>(X25/$X$59)*100</f>
        <v>3.2820925014233566</v>
      </c>
      <c r="Z25" s="18">
        <f>Z24+Y25</f>
        <v>67.115442580126597</v>
      </c>
      <c r="AA25" s="18"/>
      <c r="AB25" s="28">
        <f t="shared" si="1"/>
        <v>81.666666666666671</v>
      </c>
      <c r="AC25" s="1">
        <v>11</v>
      </c>
    </row>
    <row r="26" spans="2:29" ht="12.75" customHeight="1" x14ac:dyDescent="0.15">
      <c r="B26" s="5">
        <v>11</v>
      </c>
      <c r="C26" s="1" t="s">
        <v>3</v>
      </c>
      <c r="D26" s="70">
        <v>166</v>
      </c>
      <c r="E26" s="70">
        <v>133</v>
      </c>
      <c r="F26" s="70">
        <v>123</v>
      </c>
      <c r="G26" s="70">
        <v>122</v>
      </c>
      <c r="H26" s="71">
        <v>134</v>
      </c>
      <c r="I26" s="71">
        <v>196</v>
      </c>
      <c r="J26" s="71">
        <v>69</v>
      </c>
      <c r="K26" s="71">
        <v>94</v>
      </c>
      <c r="L26" s="2">
        <v>81</v>
      </c>
      <c r="M26" s="2">
        <v>86</v>
      </c>
      <c r="N26" s="2">
        <v>51</v>
      </c>
      <c r="O26" s="2">
        <v>72</v>
      </c>
      <c r="P26" s="2">
        <v>79</v>
      </c>
      <c r="Q26" s="2">
        <v>86</v>
      </c>
      <c r="R26" s="2">
        <v>50</v>
      </c>
      <c r="S26" s="2">
        <v>103</v>
      </c>
      <c r="T26" s="2">
        <v>120</v>
      </c>
      <c r="U26" s="2">
        <v>87</v>
      </c>
      <c r="V26" s="2">
        <v>0</v>
      </c>
      <c r="W26" s="2">
        <v>0</v>
      </c>
      <c r="X26" s="13">
        <f>SUM(L26:W26)</f>
        <v>815</v>
      </c>
      <c r="Y26" s="18">
        <f>(X26/$X$59)*100</f>
        <v>2.7294952945510564</v>
      </c>
      <c r="Z26" s="18">
        <f>Z25+Y26</f>
        <v>69.844937874677655</v>
      </c>
      <c r="AA26" s="18"/>
      <c r="AB26" s="28">
        <f t="shared" si="1"/>
        <v>67.916666666666671</v>
      </c>
      <c r="AC26" s="1">
        <v>9</v>
      </c>
    </row>
    <row r="27" spans="2:29" ht="12.75" customHeight="1" x14ac:dyDescent="0.15">
      <c r="B27" s="5">
        <v>12</v>
      </c>
      <c r="C27" s="1" t="s">
        <v>12</v>
      </c>
      <c r="D27" s="70">
        <v>95</v>
      </c>
      <c r="E27" s="70">
        <v>69</v>
      </c>
      <c r="F27" s="70">
        <v>103</v>
      </c>
      <c r="G27" s="72">
        <v>123</v>
      </c>
      <c r="H27" s="71">
        <v>98</v>
      </c>
      <c r="I27" s="71">
        <v>57</v>
      </c>
      <c r="J27" s="71">
        <v>40</v>
      </c>
      <c r="K27" s="71">
        <v>45</v>
      </c>
      <c r="L27" s="2">
        <v>40</v>
      </c>
      <c r="M27" s="2">
        <v>25</v>
      </c>
      <c r="N27" s="2">
        <v>61</v>
      </c>
      <c r="O27" s="2">
        <v>64</v>
      </c>
      <c r="P27" s="2">
        <v>63</v>
      </c>
      <c r="Q27" s="2">
        <v>46</v>
      </c>
      <c r="R27" s="2">
        <v>63</v>
      </c>
      <c r="S27" s="2">
        <v>87</v>
      </c>
      <c r="T27" s="2">
        <v>83</v>
      </c>
      <c r="U27" s="2">
        <v>92</v>
      </c>
      <c r="V27" s="2">
        <v>87</v>
      </c>
      <c r="W27" s="2">
        <v>87</v>
      </c>
      <c r="X27" s="13">
        <f>SUM(L27:W27)</f>
        <v>798</v>
      </c>
      <c r="Y27" s="18">
        <f>(X27/$X$59)*100</f>
        <v>2.6725610368733044</v>
      </c>
      <c r="Z27" s="18">
        <f>Z26+Y27</f>
        <v>72.517498911550959</v>
      </c>
      <c r="AA27" s="18"/>
      <c r="AB27" s="28">
        <f t="shared" si="1"/>
        <v>66.5</v>
      </c>
      <c r="AC27" s="1">
        <v>10</v>
      </c>
    </row>
    <row r="28" spans="2:29" ht="12.75" customHeight="1" x14ac:dyDescent="0.15">
      <c r="B28" s="5">
        <v>13</v>
      </c>
      <c r="C28" s="1" t="s">
        <v>11</v>
      </c>
      <c r="D28" s="70">
        <v>38</v>
      </c>
      <c r="E28" s="70">
        <v>30</v>
      </c>
      <c r="F28" s="70">
        <v>46</v>
      </c>
      <c r="G28" s="72">
        <v>62</v>
      </c>
      <c r="H28" s="71">
        <v>55</v>
      </c>
      <c r="I28" s="71">
        <v>61</v>
      </c>
      <c r="J28" s="71">
        <v>32</v>
      </c>
      <c r="K28" s="71">
        <v>52</v>
      </c>
      <c r="L28" s="2">
        <v>48</v>
      </c>
      <c r="M28" s="2">
        <v>78</v>
      </c>
      <c r="N28" s="2">
        <v>39</v>
      </c>
      <c r="O28" s="2">
        <v>51</v>
      </c>
      <c r="P28" s="2">
        <v>57</v>
      </c>
      <c r="Q28" s="2">
        <v>47</v>
      </c>
      <c r="R28" s="2">
        <v>47</v>
      </c>
      <c r="S28" s="2">
        <v>81</v>
      </c>
      <c r="T28" s="2">
        <v>85</v>
      </c>
      <c r="U28" s="2">
        <v>85</v>
      </c>
      <c r="V28" s="2">
        <v>91</v>
      </c>
      <c r="W28" s="2">
        <v>83</v>
      </c>
      <c r="X28" s="13">
        <f>SUM(L28:W28)</f>
        <v>792</v>
      </c>
      <c r="Y28" s="18">
        <f>(X28/$X$59)*100</f>
        <v>2.652466592987039</v>
      </c>
      <c r="Z28" s="18">
        <f>Z27+Y28</f>
        <v>75.169965504537998</v>
      </c>
      <c r="AA28" s="18"/>
      <c r="AB28" s="28">
        <f t="shared" si="1"/>
        <v>66</v>
      </c>
      <c r="AC28" s="1">
        <v>12</v>
      </c>
    </row>
    <row r="29" spans="2:29" ht="12.75" customHeight="1" x14ac:dyDescent="0.15">
      <c r="B29" s="5">
        <v>14</v>
      </c>
      <c r="C29" s="1" t="s">
        <v>27</v>
      </c>
      <c r="D29" s="70">
        <v>13</v>
      </c>
      <c r="E29" s="70">
        <v>0</v>
      </c>
      <c r="F29" s="70">
        <v>8</v>
      </c>
      <c r="G29" s="70">
        <v>28</v>
      </c>
      <c r="H29" s="71">
        <v>23</v>
      </c>
      <c r="I29" s="71">
        <v>11</v>
      </c>
      <c r="J29" s="71">
        <v>9</v>
      </c>
      <c r="K29" s="71">
        <v>35</v>
      </c>
      <c r="L29" s="2">
        <v>12</v>
      </c>
      <c r="M29" s="2">
        <v>10</v>
      </c>
      <c r="N29" s="2">
        <v>12</v>
      </c>
      <c r="O29" s="26">
        <v>57</v>
      </c>
      <c r="P29" s="2">
        <v>46</v>
      </c>
      <c r="Q29" s="2">
        <v>39</v>
      </c>
      <c r="R29" s="2">
        <v>78</v>
      </c>
      <c r="S29" s="2">
        <v>86</v>
      </c>
      <c r="T29" s="2">
        <v>75</v>
      </c>
      <c r="U29" s="2">
        <v>76</v>
      </c>
      <c r="V29" s="2">
        <v>86</v>
      </c>
      <c r="W29" s="2">
        <v>101</v>
      </c>
      <c r="X29" s="13">
        <f>SUM(L29:W29)</f>
        <v>678</v>
      </c>
      <c r="Y29" s="18">
        <f>(X29/$X$59)*100</f>
        <v>2.2706721591479955</v>
      </c>
      <c r="Z29" s="18">
        <f>Z28+Y29</f>
        <v>77.44063766368599</v>
      </c>
      <c r="AA29" s="18"/>
      <c r="AB29" s="28">
        <f t="shared" si="1"/>
        <v>56.5</v>
      </c>
      <c r="AC29" s="1">
        <v>9</v>
      </c>
    </row>
    <row r="30" spans="2:29" ht="12.75" customHeight="1" x14ac:dyDescent="0.15">
      <c r="B30" s="5">
        <v>15</v>
      </c>
      <c r="C30" s="1" t="s">
        <v>24</v>
      </c>
      <c r="D30" s="70">
        <v>6</v>
      </c>
      <c r="E30" s="70">
        <v>16</v>
      </c>
      <c r="F30" s="70">
        <v>24</v>
      </c>
      <c r="G30" s="70">
        <v>24</v>
      </c>
      <c r="H30" s="71">
        <v>21</v>
      </c>
      <c r="I30" s="71">
        <v>17</v>
      </c>
      <c r="J30" s="71">
        <v>20</v>
      </c>
      <c r="K30" s="71">
        <v>45</v>
      </c>
      <c r="L30" s="2">
        <v>49</v>
      </c>
      <c r="M30" s="2">
        <v>42</v>
      </c>
      <c r="N30" s="2">
        <v>36</v>
      </c>
      <c r="O30" s="2">
        <v>24</v>
      </c>
      <c r="P30" s="2">
        <v>8</v>
      </c>
      <c r="Q30" s="2">
        <v>36</v>
      </c>
      <c r="R30" s="2">
        <v>50</v>
      </c>
      <c r="S30" s="2">
        <v>82</v>
      </c>
      <c r="T30" s="2">
        <v>89</v>
      </c>
      <c r="U30" s="2">
        <v>55</v>
      </c>
      <c r="V30" s="2">
        <v>97</v>
      </c>
      <c r="W30" s="2">
        <v>82</v>
      </c>
      <c r="X30" s="13">
        <f>SUM(L30:W30)</f>
        <v>650</v>
      </c>
      <c r="Y30" s="18">
        <f>(X30/$X$59)*100</f>
        <v>2.1768980876787571</v>
      </c>
      <c r="Z30" s="18">
        <f>Z29+Y30</f>
        <v>79.617535751364741</v>
      </c>
      <c r="AA30" s="18"/>
      <c r="AB30" s="28">
        <f t="shared" si="1"/>
        <v>54.166666666666664</v>
      </c>
      <c r="AC30" s="1">
        <v>5</v>
      </c>
    </row>
    <row r="31" spans="2:29" ht="12.75" customHeight="1" x14ac:dyDescent="0.15">
      <c r="B31" s="5">
        <v>15</v>
      </c>
      <c r="C31" s="1" t="s">
        <v>14</v>
      </c>
      <c r="D31" s="70">
        <v>27</v>
      </c>
      <c r="E31" s="70">
        <v>31</v>
      </c>
      <c r="F31" s="70">
        <v>0</v>
      </c>
      <c r="G31" s="70">
        <v>16</v>
      </c>
      <c r="H31" s="71">
        <v>49</v>
      </c>
      <c r="I31" s="71">
        <v>50</v>
      </c>
      <c r="J31" s="71">
        <v>20</v>
      </c>
      <c r="K31" s="71">
        <v>63</v>
      </c>
      <c r="L31" s="2">
        <v>42</v>
      </c>
      <c r="M31" s="2">
        <v>81</v>
      </c>
      <c r="N31" s="2">
        <v>7</v>
      </c>
      <c r="O31" s="2">
        <v>37</v>
      </c>
      <c r="P31" s="2">
        <v>46</v>
      </c>
      <c r="Q31" s="2">
        <v>65</v>
      </c>
      <c r="R31" s="2">
        <v>77</v>
      </c>
      <c r="S31" s="2">
        <v>63</v>
      </c>
      <c r="T31" s="2">
        <v>32</v>
      </c>
      <c r="U31" s="2">
        <v>70</v>
      </c>
      <c r="V31" s="2">
        <v>9</v>
      </c>
      <c r="W31" s="2">
        <v>42</v>
      </c>
      <c r="X31" s="13">
        <f>SUM(L31:W31)</f>
        <v>571</v>
      </c>
      <c r="Y31" s="18">
        <f>(X31/$X$59)*100</f>
        <v>1.912321243176262</v>
      </c>
      <c r="Z31" s="18">
        <f>Z30+Y31</f>
        <v>81.529856994541007</v>
      </c>
      <c r="AA31" s="18"/>
      <c r="AB31" s="28">
        <f t="shared" si="1"/>
        <v>47.583333333333336</v>
      </c>
      <c r="AC31" s="1">
        <v>84</v>
      </c>
    </row>
    <row r="32" spans="2:29" ht="12.75" customHeight="1" x14ac:dyDescent="0.15">
      <c r="B32" s="5">
        <v>17</v>
      </c>
      <c r="C32" s="1" t="s">
        <v>13</v>
      </c>
      <c r="D32" s="70">
        <v>70</v>
      </c>
      <c r="E32" s="70">
        <v>40</v>
      </c>
      <c r="F32" s="72">
        <v>106</v>
      </c>
      <c r="G32" s="70">
        <v>50</v>
      </c>
      <c r="H32" s="71">
        <v>66</v>
      </c>
      <c r="I32" s="71">
        <v>56</v>
      </c>
      <c r="J32" s="71">
        <v>58</v>
      </c>
      <c r="K32" s="71">
        <v>37</v>
      </c>
      <c r="L32" s="2">
        <v>19</v>
      </c>
      <c r="M32" s="2">
        <v>36</v>
      </c>
      <c r="N32" s="2">
        <v>30</v>
      </c>
      <c r="O32" s="2">
        <v>62</v>
      </c>
      <c r="P32" s="2">
        <v>58</v>
      </c>
      <c r="Q32" s="2">
        <v>29</v>
      </c>
      <c r="R32" s="2">
        <v>15</v>
      </c>
      <c r="S32" s="2">
        <v>23</v>
      </c>
      <c r="T32" s="2">
        <v>21</v>
      </c>
      <c r="U32" s="2">
        <v>58</v>
      </c>
      <c r="V32" s="2">
        <v>64</v>
      </c>
      <c r="W32" s="2">
        <v>74</v>
      </c>
      <c r="X32" s="13">
        <f>SUM(L32:W32)</f>
        <v>489</v>
      </c>
      <c r="Y32" s="18">
        <f>(X32/$X$59)*100</f>
        <v>1.6376971767306341</v>
      </c>
      <c r="Z32" s="18">
        <f>Z31+Y32</f>
        <v>83.167554171271647</v>
      </c>
      <c r="AA32" s="18"/>
      <c r="AB32" s="28">
        <f t="shared" si="1"/>
        <v>40.75</v>
      </c>
      <c r="AC32" s="1">
        <v>6</v>
      </c>
    </row>
    <row r="33" spans="2:29" ht="12.75" customHeight="1" x14ac:dyDescent="0.15">
      <c r="B33" s="5">
        <v>18</v>
      </c>
      <c r="C33" s="1" t="s">
        <v>21</v>
      </c>
      <c r="D33" s="70">
        <v>32</v>
      </c>
      <c r="E33" s="70">
        <v>58</v>
      </c>
      <c r="F33" s="70">
        <v>44</v>
      </c>
      <c r="G33" s="70">
        <v>51</v>
      </c>
      <c r="H33" s="71">
        <v>47</v>
      </c>
      <c r="I33" s="71">
        <v>23</v>
      </c>
      <c r="J33" s="71">
        <v>89</v>
      </c>
      <c r="K33" s="71">
        <v>63</v>
      </c>
      <c r="L33" s="2">
        <v>76</v>
      </c>
      <c r="M33" s="2">
        <v>29</v>
      </c>
      <c r="N33" s="2">
        <v>6</v>
      </c>
      <c r="O33" s="2">
        <v>54</v>
      </c>
      <c r="P33" s="2">
        <v>25</v>
      </c>
      <c r="Q33" s="2">
        <v>31</v>
      </c>
      <c r="R33" s="2">
        <v>32</v>
      </c>
      <c r="S33" s="2">
        <v>44</v>
      </c>
      <c r="T33" s="2">
        <v>24</v>
      </c>
      <c r="U33" s="2">
        <v>58</v>
      </c>
      <c r="V33" s="2">
        <v>57</v>
      </c>
      <c r="W33" s="2">
        <v>43</v>
      </c>
      <c r="X33" s="13">
        <f>SUM(L33:W33)</f>
        <v>479</v>
      </c>
      <c r="Y33" s="18">
        <f>(X33/$X$59)*100</f>
        <v>1.6042064369201918</v>
      </c>
      <c r="Z33" s="18">
        <f>Z32+Y33</f>
        <v>84.77176060819184</v>
      </c>
      <c r="AA33" s="18"/>
      <c r="AB33" s="28">
        <f t="shared" si="1"/>
        <v>39.916666666666664</v>
      </c>
      <c r="AC33" s="1">
        <v>10</v>
      </c>
    </row>
    <row r="34" spans="2:29" ht="12.75" customHeight="1" x14ac:dyDescent="0.15">
      <c r="B34" s="5">
        <v>19</v>
      </c>
      <c r="C34" s="1" t="s">
        <v>15</v>
      </c>
      <c r="D34" s="70">
        <v>144</v>
      </c>
      <c r="E34" s="72">
        <v>140</v>
      </c>
      <c r="F34" s="70">
        <v>40</v>
      </c>
      <c r="G34" s="70">
        <v>68</v>
      </c>
      <c r="H34" s="71">
        <v>59</v>
      </c>
      <c r="I34" s="71">
        <v>48</v>
      </c>
      <c r="J34" s="71">
        <v>32</v>
      </c>
      <c r="K34" s="71">
        <v>35</v>
      </c>
      <c r="L34" s="2">
        <v>38</v>
      </c>
      <c r="M34" s="2">
        <v>32</v>
      </c>
      <c r="N34" s="2">
        <v>43</v>
      </c>
      <c r="O34" s="2">
        <v>37</v>
      </c>
      <c r="P34" s="2">
        <v>25</v>
      </c>
      <c r="Q34" s="2">
        <v>39</v>
      </c>
      <c r="R34" s="2">
        <v>27</v>
      </c>
      <c r="S34" s="2">
        <v>67</v>
      </c>
      <c r="T34" s="2">
        <v>40</v>
      </c>
      <c r="U34" s="2">
        <v>51</v>
      </c>
      <c r="V34" s="2">
        <v>39</v>
      </c>
      <c r="W34" s="2">
        <v>39</v>
      </c>
      <c r="X34" s="13">
        <f>SUM(L34:W34)</f>
        <v>477</v>
      </c>
      <c r="Y34" s="18">
        <f>(X34/$X$59)*100</f>
        <v>1.5975082889581032</v>
      </c>
      <c r="Z34" s="18">
        <f>Z33+Y34</f>
        <v>86.369268897149936</v>
      </c>
      <c r="AA34" s="19"/>
      <c r="AB34" s="28">
        <f t="shared" si="1"/>
        <v>39.75</v>
      </c>
      <c r="AC34" s="1">
        <v>10</v>
      </c>
    </row>
    <row r="35" spans="2:29" ht="12.75" customHeight="1" x14ac:dyDescent="0.15">
      <c r="B35" s="5">
        <v>20</v>
      </c>
      <c r="C35" s="1" t="s">
        <v>20</v>
      </c>
      <c r="D35" s="70">
        <v>50</v>
      </c>
      <c r="E35" s="70">
        <v>55</v>
      </c>
      <c r="F35" s="70">
        <v>49</v>
      </c>
      <c r="G35" s="70">
        <v>30</v>
      </c>
      <c r="H35" s="71">
        <v>37</v>
      </c>
      <c r="I35" s="71">
        <v>26</v>
      </c>
      <c r="J35" s="71">
        <v>37</v>
      </c>
      <c r="K35" s="71">
        <v>35</v>
      </c>
      <c r="L35" s="2">
        <v>27</v>
      </c>
      <c r="M35" s="2">
        <v>16</v>
      </c>
      <c r="N35" s="2">
        <v>34</v>
      </c>
      <c r="O35" s="2">
        <v>36</v>
      </c>
      <c r="P35" s="2">
        <v>45</v>
      </c>
      <c r="Q35" s="2">
        <v>46</v>
      </c>
      <c r="R35" s="2">
        <v>47</v>
      </c>
      <c r="S35" s="2">
        <v>21</v>
      </c>
      <c r="T35" s="2">
        <v>43</v>
      </c>
      <c r="U35" s="2">
        <v>12</v>
      </c>
      <c r="V35" s="2">
        <v>13</v>
      </c>
      <c r="W35" s="2">
        <v>41</v>
      </c>
      <c r="X35" s="13">
        <f>SUM(L35:W35)</f>
        <v>381</v>
      </c>
      <c r="Y35" s="18">
        <f>(X35/$X$59)*100</f>
        <v>1.2759971867778559</v>
      </c>
      <c r="Z35" s="18">
        <f>Z34+Y35</f>
        <v>87.645266083927794</v>
      </c>
      <c r="AA35" s="18"/>
      <c r="AB35" s="28">
        <f t="shared" si="1"/>
        <v>31.75</v>
      </c>
      <c r="AC35" s="1">
        <v>10</v>
      </c>
    </row>
    <row r="36" spans="2:29" ht="12.75" customHeight="1" x14ac:dyDescent="0.15">
      <c r="B36" s="5">
        <v>21</v>
      </c>
      <c r="C36" s="1" t="s">
        <v>23</v>
      </c>
      <c r="D36" s="70">
        <v>13</v>
      </c>
      <c r="E36" s="70">
        <v>10</v>
      </c>
      <c r="F36" s="70">
        <v>2</v>
      </c>
      <c r="G36" s="70">
        <v>14</v>
      </c>
      <c r="H36" s="71">
        <v>22</v>
      </c>
      <c r="I36" s="71">
        <v>23</v>
      </c>
      <c r="J36" s="71">
        <v>34</v>
      </c>
      <c r="K36" s="71">
        <v>27</v>
      </c>
      <c r="L36" s="2">
        <v>15</v>
      </c>
      <c r="M36" s="2">
        <v>16</v>
      </c>
      <c r="N36" s="2">
        <v>18</v>
      </c>
      <c r="O36" s="2">
        <v>31</v>
      </c>
      <c r="P36" s="2">
        <v>46</v>
      </c>
      <c r="Q36" s="2">
        <v>56</v>
      </c>
      <c r="R36" s="2">
        <v>46</v>
      </c>
      <c r="S36" s="2">
        <v>16</v>
      </c>
      <c r="T36" s="2">
        <v>40</v>
      </c>
      <c r="U36" s="2">
        <v>19</v>
      </c>
      <c r="V36" s="2">
        <v>35</v>
      </c>
      <c r="W36" s="2">
        <v>34</v>
      </c>
      <c r="X36" s="13">
        <f>SUM(L36:W36)</f>
        <v>372</v>
      </c>
      <c r="Y36" s="18">
        <f>(X36/$X$59)*100</f>
        <v>1.2458555209484576</v>
      </c>
      <c r="Z36" s="18">
        <f>Z35+Y36</f>
        <v>88.891121604876247</v>
      </c>
      <c r="AA36" s="18"/>
      <c r="AB36" s="28">
        <f t="shared" si="1"/>
        <v>31</v>
      </c>
      <c r="AC36" s="1">
        <v>4</v>
      </c>
    </row>
    <row r="37" spans="2:29" ht="12.75" customHeight="1" x14ac:dyDescent="0.15">
      <c r="B37" s="5">
        <v>22</v>
      </c>
      <c r="C37" s="1" t="s">
        <v>16</v>
      </c>
      <c r="D37" s="70">
        <v>35</v>
      </c>
      <c r="E37" s="70">
        <v>34</v>
      </c>
      <c r="F37" s="70">
        <v>60</v>
      </c>
      <c r="G37" s="70">
        <v>21</v>
      </c>
      <c r="H37" s="71">
        <v>26</v>
      </c>
      <c r="I37" s="71">
        <v>38</v>
      </c>
      <c r="J37" s="71">
        <v>32</v>
      </c>
      <c r="K37" s="71">
        <v>23</v>
      </c>
      <c r="L37" s="2">
        <v>43</v>
      </c>
      <c r="M37" s="2">
        <v>16</v>
      </c>
      <c r="N37" s="2">
        <v>23</v>
      </c>
      <c r="O37" s="2">
        <v>27</v>
      </c>
      <c r="P37" s="2">
        <v>36</v>
      </c>
      <c r="Q37" s="2">
        <v>47</v>
      </c>
      <c r="R37" s="2">
        <v>32</v>
      </c>
      <c r="S37" s="2">
        <v>30</v>
      </c>
      <c r="T37" s="2">
        <v>41</v>
      </c>
      <c r="U37" s="2">
        <v>18</v>
      </c>
      <c r="V37" s="2">
        <v>37</v>
      </c>
      <c r="W37" s="2">
        <v>15</v>
      </c>
      <c r="X37" s="13">
        <f>SUM(L37:W37)</f>
        <v>365</v>
      </c>
      <c r="Y37" s="18">
        <f>(X37/$X$59)*100</f>
        <v>1.2224120030811481</v>
      </c>
      <c r="Z37" s="18">
        <f>Z36+Y37</f>
        <v>90.113533607957393</v>
      </c>
      <c r="AA37" s="18"/>
      <c r="AB37" s="28">
        <f t="shared" si="1"/>
        <v>30.416666666666668</v>
      </c>
      <c r="AC37" s="1">
        <v>1</v>
      </c>
    </row>
    <row r="38" spans="2:29" ht="12.75" customHeight="1" x14ac:dyDescent="0.15">
      <c r="B38" s="5">
        <v>23</v>
      </c>
      <c r="C38" s="1" t="s">
        <v>22</v>
      </c>
      <c r="D38" s="70">
        <v>27</v>
      </c>
      <c r="E38" s="70">
        <v>34</v>
      </c>
      <c r="F38" s="70">
        <v>41</v>
      </c>
      <c r="G38" s="70">
        <v>19</v>
      </c>
      <c r="H38" s="71">
        <v>24</v>
      </c>
      <c r="I38" s="71">
        <v>23</v>
      </c>
      <c r="J38" s="71">
        <v>13</v>
      </c>
      <c r="K38" s="71">
        <v>31</v>
      </c>
      <c r="L38" s="2">
        <v>25</v>
      </c>
      <c r="M38" s="2">
        <v>39</v>
      </c>
      <c r="N38" s="2">
        <v>19</v>
      </c>
      <c r="O38" s="2">
        <v>19</v>
      </c>
      <c r="P38" s="2">
        <v>16</v>
      </c>
      <c r="Q38" s="2">
        <v>16</v>
      </c>
      <c r="R38" s="2">
        <v>35</v>
      </c>
      <c r="S38" s="2">
        <v>35</v>
      </c>
      <c r="T38" s="2">
        <v>8</v>
      </c>
      <c r="U38" s="2">
        <v>24</v>
      </c>
      <c r="V38" s="2">
        <v>36</v>
      </c>
      <c r="W38" s="2">
        <v>19</v>
      </c>
      <c r="X38" s="13">
        <f>SUM(L38:W38)</f>
        <v>291</v>
      </c>
      <c r="Y38" s="18">
        <f>(X38/$X$59)*100</f>
        <v>0.97458052848387422</v>
      </c>
      <c r="Z38" s="18">
        <f>Z37+Y38</f>
        <v>91.088114136441263</v>
      </c>
      <c r="AA38" s="18"/>
      <c r="AB38" s="28">
        <f t="shared" si="1"/>
        <v>24.25</v>
      </c>
      <c r="AC38" s="1">
        <v>3</v>
      </c>
    </row>
    <row r="39" spans="2:29" ht="12.75" customHeight="1" x14ac:dyDescent="0.15">
      <c r="B39" s="5">
        <v>24</v>
      </c>
      <c r="C39" s="1" t="s">
        <v>36</v>
      </c>
      <c r="D39" s="70">
        <v>83</v>
      </c>
      <c r="E39" s="70">
        <v>127</v>
      </c>
      <c r="F39" s="70">
        <v>77</v>
      </c>
      <c r="G39" s="70">
        <v>55</v>
      </c>
      <c r="H39" s="71">
        <v>52</v>
      </c>
      <c r="I39" s="71">
        <v>60</v>
      </c>
      <c r="J39" s="71">
        <v>55</v>
      </c>
      <c r="K39" s="71">
        <v>51</v>
      </c>
      <c r="L39" s="2">
        <v>29</v>
      </c>
      <c r="M39" s="2">
        <v>6</v>
      </c>
      <c r="N39" s="2">
        <v>38</v>
      </c>
      <c r="O39" s="2">
        <v>40</v>
      </c>
      <c r="P39" s="2">
        <v>23</v>
      </c>
      <c r="Q39" s="2">
        <v>8</v>
      </c>
      <c r="R39" s="2">
        <v>13</v>
      </c>
      <c r="S39" s="2">
        <v>25</v>
      </c>
      <c r="T39" s="2">
        <v>34</v>
      </c>
      <c r="U39" s="2">
        <v>16</v>
      </c>
      <c r="V39" s="2">
        <v>28</v>
      </c>
      <c r="W39" s="2">
        <v>29</v>
      </c>
      <c r="X39" s="13">
        <f>SUM(L39:W39)</f>
        <v>289</v>
      </c>
      <c r="Y39" s="18">
        <f>(X39/$X$59)*100</f>
        <v>0.96788238052178577</v>
      </c>
      <c r="Z39" s="18">
        <f>Z38+Y39</f>
        <v>92.055996516963049</v>
      </c>
      <c r="AA39" s="18"/>
      <c r="AB39" s="28">
        <f t="shared" si="1"/>
        <v>24.083333333333332</v>
      </c>
      <c r="AC39" s="1">
        <v>19</v>
      </c>
    </row>
    <row r="40" spans="2:29" ht="12.75" customHeight="1" x14ac:dyDescent="0.15">
      <c r="B40" s="5">
        <v>25</v>
      </c>
      <c r="C40" s="1" t="s">
        <v>18</v>
      </c>
      <c r="D40" s="70">
        <v>26</v>
      </c>
      <c r="E40" s="70">
        <v>50</v>
      </c>
      <c r="F40" s="70">
        <v>3</v>
      </c>
      <c r="G40" s="70">
        <v>23</v>
      </c>
      <c r="H40" s="71">
        <v>62</v>
      </c>
      <c r="I40" s="71">
        <v>32</v>
      </c>
      <c r="J40" s="71">
        <v>33</v>
      </c>
      <c r="K40" s="71">
        <v>13</v>
      </c>
      <c r="L40" s="2">
        <v>24</v>
      </c>
      <c r="M40" s="2">
        <v>35</v>
      </c>
      <c r="N40" s="2">
        <v>21</v>
      </c>
      <c r="O40" s="2">
        <v>25</v>
      </c>
      <c r="P40" s="2">
        <v>4</v>
      </c>
      <c r="Q40" s="2">
        <v>6</v>
      </c>
      <c r="R40" s="2">
        <v>14</v>
      </c>
      <c r="S40" s="2">
        <v>14</v>
      </c>
      <c r="T40" s="2">
        <v>22</v>
      </c>
      <c r="U40" s="2">
        <v>37</v>
      </c>
      <c r="V40" s="2">
        <v>48</v>
      </c>
      <c r="W40" s="2">
        <v>27</v>
      </c>
      <c r="X40" s="13">
        <f>SUM(L40:W40)</f>
        <v>277</v>
      </c>
      <c r="Y40" s="18">
        <f>(X40/$X$59)*100</f>
        <v>0.92769349274925483</v>
      </c>
      <c r="Z40" s="18">
        <f>Z39+Y40</f>
        <v>92.983690009712305</v>
      </c>
      <c r="AA40" s="18"/>
      <c r="AB40" s="28">
        <f t="shared" si="1"/>
        <v>23.083333333333332</v>
      </c>
      <c r="AC40" s="1">
        <v>2</v>
      </c>
    </row>
    <row r="41" spans="2:29" ht="12.75" customHeight="1" x14ac:dyDescent="0.15">
      <c r="B41" s="5">
        <v>26</v>
      </c>
      <c r="C41" s="1" t="s">
        <v>28</v>
      </c>
      <c r="D41" s="70">
        <v>9</v>
      </c>
      <c r="E41" s="70">
        <v>18</v>
      </c>
      <c r="F41" s="70">
        <v>18</v>
      </c>
      <c r="G41" s="70">
        <v>13</v>
      </c>
      <c r="H41" s="71">
        <v>4</v>
      </c>
      <c r="I41" s="71">
        <v>8</v>
      </c>
      <c r="J41" s="71">
        <v>13</v>
      </c>
      <c r="K41" s="71">
        <v>23</v>
      </c>
      <c r="L41" s="2">
        <v>34</v>
      </c>
      <c r="M41" s="2">
        <v>19</v>
      </c>
      <c r="N41" s="2">
        <v>49</v>
      </c>
      <c r="O41" s="2">
        <v>30</v>
      </c>
      <c r="P41" s="2">
        <v>26</v>
      </c>
      <c r="Q41" s="2">
        <v>16</v>
      </c>
      <c r="R41" s="2">
        <v>13</v>
      </c>
      <c r="S41" s="2">
        <v>7</v>
      </c>
      <c r="T41" s="2">
        <v>5</v>
      </c>
      <c r="U41" s="2">
        <v>23</v>
      </c>
      <c r="V41" s="2">
        <v>10</v>
      </c>
      <c r="W41" s="2">
        <v>42</v>
      </c>
      <c r="X41" s="13">
        <f>SUM(L41:W41)</f>
        <v>274</v>
      </c>
      <c r="Y41" s="18">
        <f>(X41/$X$59)*100</f>
        <v>0.91764627080612204</v>
      </c>
      <c r="Z41" s="18">
        <f>Z40+Y41</f>
        <v>93.901336280518422</v>
      </c>
      <c r="AA41" s="18"/>
      <c r="AB41" s="28">
        <f t="shared" si="1"/>
        <v>22.833333333333332</v>
      </c>
      <c r="AC41" s="1">
        <v>9</v>
      </c>
    </row>
    <row r="42" spans="2:29" ht="12.75" customHeight="1" x14ac:dyDescent="0.15">
      <c r="B42" s="5">
        <v>27</v>
      </c>
      <c r="C42" s="1" t="s">
        <v>17</v>
      </c>
      <c r="D42" s="70">
        <v>13</v>
      </c>
      <c r="E42" s="70">
        <v>54</v>
      </c>
      <c r="F42" s="70">
        <v>33</v>
      </c>
      <c r="G42" s="70">
        <v>40</v>
      </c>
      <c r="H42" s="71">
        <v>26</v>
      </c>
      <c r="I42" s="71">
        <v>33</v>
      </c>
      <c r="J42" s="71">
        <v>28</v>
      </c>
      <c r="K42" s="71">
        <v>28</v>
      </c>
      <c r="L42" s="2">
        <v>25</v>
      </c>
      <c r="M42" s="2">
        <v>38</v>
      </c>
      <c r="N42" s="2">
        <v>12</v>
      </c>
      <c r="O42" s="2">
        <v>35</v>
      </c>
      <c r="P42" s="2">
        <v>28</v>
      </c>
      <c r="Q42" s="2">
        <v>37</v>
      </c>
      <c r="R42" s="2">
        <v>18</v>
      </c>
      <c r="S42" s="2">
        <v>7</v>
      </c>
      <c r="T42" s="2">
        <v>0</v>
      </c>
      <c r="U42" s="2">
        <v>6</v>
      </c>
      <c r="V42" s="2">
        <v>21</v>
      </c>
      <c r="W42" s="2">
        <v>18</v>
      </c>
      <c r="X42" s="13">
        <f>SUM(L42:W42)</f>
        <v>245</v>
      </c>
      <c r="Y42" s="18">
        <f>(X42/$X$59)*100</f>
        <v>0.82052312535583916</v>
      </c>
      <c r="Z42" s="18">
        <f>Z41+Y42</f>
        <v>94.721859405874255</v>
      </c>
      <c r="AA42" s="18"/>
      <c r="AB42" s="28">
        <f t="shared" si="1"/>
        <v>20.416666666666668</v>
      </c>
      <c r="AC42" s="1">
        <v>2</v>
      </c>
    </row>
    <row r="43" spans="2:29" ht="12.75" customHeight="1" x14ac:dyDescent="0.15">
      <c r="B43" s="5">
        <v>28</v>
      </c>
      <c r="C43" s="1" t="s">
        <v>26</v>
      </c>
      <c r="D43" s="70">
        <v>35</v>
      </c>
      <c r="E43" s="70">
        <v>49</v>
      </c>
      <c r="F43" s="70">
        <v>26</v>
      </c>
      <c r="G43" s="70">
        <v>56</v>
      </c>
      <c r="H43" s="71">
        <v>16</v>
      </c>
      <c r="I43" s="71">
        <v>11</v>
      </c>
      <c r="J43" s="71">
        <v>15</v>
      </c>
      <c r="K43" s="71">
        <v>9</v>
      </c>
      <c r="L43" s="2">
        <v>25</v>
      </c>
      <c r="M43" s="2">
        <v>0</v>
      </c>
      <c r="N43" s="2">
        <v>30</v>
      </c>
      <c r="O43" s="2">
        <v>34</v>
      </c>
      <c r="P43" s="2">
        <v>35</v>
      </c>
      <c r="Q43" s="2">
        <v>31</v>
      </c>
      <c r="R43" s="2">
        <v>26</v>
      </c>
      <c r="S43" s="2">
        <v>24</v>
      </c>
      <c r="T43" s="2">
        <v>19</v>
      </c>
      <c r="U43" s="2">
        <v>5</v>
      </c>
      <c r="V43" s="2">
        <v>2</v>
      </c>
      <c r="W43" s="2">
        <v>8</v>
      </c>
      <c r="X43" s="13">
        <f>SUM(L43:W43)</f>
        <v>239</v>
      </c>
      <c r="Y43" s="18">
        <f>(X43/$X$59)*100</f>
        <v>0.80042868146957369</v>
      </c>
      <c r="Z43" s="18">
        <f>Z42+Y43</f>
        <v>95.522288087343824</v>
      </c>
      <c r="AA43" s="18"/>
      <c r="AB43" s="28">
        <f t="shared" si="1"/>
        <v>19.916666666666668</v>
      </c>
      <c r="AC43" s="1">
        <v>7</v>
      </c>
    </row>
    <row r="44" spans="2:29" ht="12.75" customHeight="1" x14ac:dyDescent="0.15">
      <c r="B44" s="5">
        <v>29</v>
      </c>
      <c r="C44" s="1" t="s">
        <v>25</v>
      </c>
      <c r="D44" s="70">
        <v>6</v>
      </c>
      <c r="E44" s="70">
        <v>11</v>
      </c>
      <c r="F44" s="70">
        <v>0</v>
      </c>
      <c r="G44" s="70">
        <v>24</v>
      </c>
      <c r="H44" s="71">
        <v>37</v>
      </c>
      <c r="I44" s="71">
        <v>12</v>
      </c>
      <c r="J44" s="71">
        <v>31</v>
      </c>
      <c r="K44" s="71">
        <v>37</v>
      </c>
      <c r="L44" s="2">
        <v>27</v>
      </c>
      <c r="M44" s="2">
        <v>9</v>
      </c>
      <c r="N44" s="2">
        <v>0</v>
      </c>
      <c r="O44" s="2">
        <v>34</v>
      </c>
      <c r="P44" s="2">
        <v>17</v>
      </c>
      <c r="Q44" s="2">
        <v>13</v>
      </c>
      <c r="R44" s="2">
        <v>0</v>
      </c>
      <c r="S44" s="2">
        <v>24</v>
      </c>
      <c r="T44" s="2">
        <v>14</v>
      </c>
      <c r="U44" s="2">
        <v>8</v>
      </c>
      <c r="V44" s="2">
        <v>16</v>
      </c>
      <c r="W44" s="2">
        <v>61</v>
      </c>
      <c r="X44" s="13">
        <f>SUM(L44:W44)</f>
        <v>223</v>
      </c>
      <c r="Y44" s="18">
        <f>(X44/$X$59)*100</f>
        <v>0.74684349777286574</v>
      </c>
      <c r="Z44" s="18">
        <f>Z43+Y44</f>
        <v>96.269131585116696</v>
      </c>
      <c r="AA44" s="18"/>
      <c r="AB44" s="28">
        <f t="shared" si="1"/>
        <v>18.583333333333332</v>
      </c>
      <c r="AC44" s="1">
        <v>5</v>
      </c>
    </row>
    <row r="45" spans="2:29" ht="12.75" customHeight="1" x14ac:dyDescent="0.15">
      <c r="B45" s="5">
        <v>30</v>
      </c>
      <c r="C45" s="1" t="s">
        <v>30</v>
      </c>
      <c r="D45" s="70">
        <v>11</v>
      </c>
      <c r="E45" s="70">
        <v>9</v>
      </c>
      <c r="F45" s="70">
        <v>0</v>
      </c>
      <c r="G45" s="70">
        <v>17</v>
      </c>
      <c r="H45" s="71">
        <v>10</v>
      </c>
      <c r="I45" s="71">
        <v>3</v>
      </c>
      <c r="J45" s="71">
        <v>0</v>
      </c>
      <c r="K45" s="71">
        <v>2</v>
      </c>
      <c r="L45" s="2">
        <v>0</v>
      </c>
      <c r="M45" s="2">
        <v>0</v>
      </c>
      <c r="N45" s="2">
        <v>12</v>
      </c>
      <c r="O45" s="2">
        <v>8</v>
      </c>
      <c r="P45" s="2">
        <v>16</v>
      </c>
      <c r="Q45" s="2">
        <v>12</v>
      </c>
      <c r="R45" s="2">
        <v>16</v>
      </c>
      <c r="S45" s="2">
        <v>25</v>
      </c>
      <c r="T45" s="2">
        <v>0</v>
      </c>
      <c r="U45" s="2">
        <v>22</v>
      </c>
      <c r="V45" s="2">
        <v>28</v>
      </c>
      <c r="W45" s="2">
        <v>60</v>
      </c>
      <c r="X45" s="13">
        <f>SUM(L45:W45)</f>
        <v>199</v>
      </c>
      <c r="Y45" s="18">
        <f>(X45/$X$59)*100</f>
        <v>0.66646572222780398</v>
      </c>
      <c r="Z45" s="18">
        <f>Z44+Y45</f>
        <v>96.935597307344494</v>
      </c>
      <c r="AA45" s="18"/>
      <c r="AB45" s="28">
        <f t="shared" si="1"/>
        <v>16.583333333333332</v>
      </c>
      <c r="AC45" s="1">
        <v>9</v>
      </c>
    </row>
    <row r="46" spans="2:29" ht="12.75" customHeight="1" x14ac:dyDescent="0.15">
      <c r="B46" s="5">
        <v>31</v>
      </c>
      <c r="C46" s="1" t="s">
        <v>29</v>
      </c>
      <c r="D46" s="70">
        <v>0</v>
      </c>
      <c r="E46" s="70">
        <v>0</v>
      </c>
      <c r="F46" s="70">
        <v>0</v>
      </c>
      <c r="G46" s="70">
        <v>0</v>
      </c>
      <c r="H46" s="71">
        <v>0</v>
      </c>
      <c r="I46" s="71">
        <v>5</v>
      </c>
      <c r="J46" s="71">
        <v>0</v>
      </c>
      <c r="K46" s="71">
        <v>20</v>
      </c>
      <c r="L46" s="2">
        <v>18</v>
      </c>
      <c r="M46" s="2">
        <v>16</v>
      </c>
      <c r="N46" s="2">
        <v>7</v>
      </c>
      <c r="O46" s="2">
        <v>3</v>
      </c>
      <c r="P46" s="2">
        <v>9</v>
      </c>
      <c r="Q46" s="2">
        <v>19</v>
      </c>
      <c r="R46" s="2">
        <v>9</v>
      </c>
      <c r="S46" s="2">
        <v>12</v>
      </c>
      <c r="T46" s="2">
        <v>19</v>
      </c>
      <c r="U46" s="2">
        <v>15</v>
      </c>
      <c r="V46" s="2">
        <v>16</v>
      </c>
      <c r="W46" s="2">
        <v>8</v>
      </c>
      <c r="X46" s="13">
        <f>SUM(L46:W46)</f>
        <v>151</v>
      </c>
      <c r="Y46" s="18">
        <f>(X46/$X$59)*100</f>
        <v>0.50571017113768046</v>
      </c>
      <c r="Z46" s="18">
        <f>Z45+Y46</f>
        <v>97.441307478482173</v>
      </c>
      <c r="AA46" s="18"/>
      <c r="AB46" s="28">
        <f t="shared" si="1"/>
        <v>12.583333333333334</v>
      </c>
      <c r="AC46" s="1">
        <v>4</v>
      </c>
    </row>
    <row r="47" spans="2:29" ht="12.75" customHeight="1" x14ac:dyDescent="0.15">
      <c r="B47" s="5">
        <v>32</v>
      </c>
      <c r="C47" s="1" t="s">
        <v>31</v>
      </c>
      <c r="D47" s="70">
        <v>10</v>
      </c>
      <c r="E47" s="70">
        <v>7</v>
      </c>
      <c r="F47" s="70">
        <v>7</v>
      </c>
      <c r="G47" s="70">
        <v>8</v>
      </c>
      <c r="H47" s="71">
        <v>0</v>
      </c>
      <c r="I47" s="71">
        <v>0</v>
      </c>
      <c r="J47" s="71">
        <v>9</v>
      </c>
      <c r="K47" s="71">
        <v>5</v>
      </c>
      <c r="L47" s="2">
        <v>0</v>
      </c>
      <c r="M47" s="2">
        <v>9</v>
      </c>
      <c r="N47" s="2">
        <v>0</v>
      </c>
      <c r="O47" s="2">
        <v>4</v>
      </c>
      <c r="P47" s="2">
        <v>2</v>
      </c>
      <c r="Q47" s="2">
        <v>12</v>
      </c>
      <c r="R47" s="2">
        <v>19</v>
      </c>
      <c r="S47" s="2">
        <v>23</v>
      </c>
      <c r="T47" s="2">
        <v>28</v>
      </c>
      <c r="U47" s="2">
        <v>29</v>
      </c>
      <c r="V47" s="2">
        <v>7</v>
      </c>
      <c r="W47" s="2">
        <v>5</v>
      </c>
      <c r="X47" s="13">
        <f>SUM(L47:W47)</f>
        <v>138</v>
      </c>
      <c r="Y47" s="18">
        <f>(X47/$X$59)*100</f>
        <v>0.4621722093841053</v>
      </c>
      <c r="Z47" s="18">
        <f>Z46+Y47</f>
        <v>97.90347968786628</v>
      </c>
      <c r="AA47" s="18"/>
      <c r="AB47" s="28">
        <f t="shared" si="1"/>
        <v>11.5</v>
      </c>
      <c r="AC47" s="1">
        <v>9</v>
      </c>
    </row>
    <row r="48" spans="2:29" ht="12.75" customHeight="1" x14ac:dyDescent="0.15">
      <c r="B48" s="5">
        <v>33</v>
      </c>
      <c r="C48" s="1" t="s">
        <v>19</v>
      </c>
      <c r="D48" s="70">
        <v>22</v>
      </c>
      <c r="E48" s="70">
        <v>21</v>
      </c>
      <c r="F48" s="70">
        <v>26</v>
      </c>
      <c r="G48" s="70">
        <v>3</v>
      </c>
      <c r="H48" s="71">
        <v>42</v>
      </c>
      <c r="I48" s="71">
        <v>27</v>
      </c>
      <c r="J48" s="71">
        <v>36</v>
      </c>
      <c r="K48" s="71">
        <v>36</v>
      </c>
      <c r="L48" s="2">
        <v>6</v>
      </c>
      <c r="M48" s="2">
        <v>16</v>
      </c>
      <c r="N48" s="2">
        <v>15</v>
      </c>
      <c r="O48" s="2">
        <v>27</v>
      </c>
      <c r="P48" s="2">
        <v>16</v>
      </c>
      <c r="Q48" s="2">
        <v>14</v>
      </c>
      <c r="R48" s="2">
        <v>6</v>
      </c>
      <c r="S48" s="2">
        <v>9</v>
      </c>
      <c r="T48" s="2">
        <v>8</v>
      </c>
      <c r="U48" s="2">
        <v>2</v>
      </c>
      <c r="V48" s="2">
        <v>0</v>
      </c>
      <c r="W48" s="2">
        <v>9</v>
      </c>
      <c r="X48" s="13">
        <f>SUM(L48:W48)</f>
        <v>128</v>
      </c>
      <c r="Y48" s="18">
        <f>(X48/$X$59)*100</f>
        <v>0.42868146957366288</v>
      </c>
      <c r="Z48" s="18">
        <f>Z47+Y48</f>
        <v>98.332161157439941</v>
      </c>
      <c r="AA48" s="18"/>
      <c r="AB48" s="28">
        <f t="shared" si="1"/>
        <v>10.666666666666666</v>
      </c>
      <c r="AC48" s="1">
        <v>6</v>
      </c>
    </row>
    <row r="49" spans="2:29" ht="12.75" customHeight="1" x14ac:dyDescent="0.15">
      <c r="B49" s="5">
        <v>34</v>
      </c>
      <c r="C49" s="1" t="s">
        <v>34</v>
      </c>
      <c r="D49" s="70">
        <v>19</v>
      </c>
      <c r="E49" s="70">
        <v>29</v>
      </c>
      <c r="F49" s="70">
        <v>30</v>
      </c>
      <c r="G49" s="70">
        <v>15</v>
      </c>
      <c r="H49" s="71">
        <v>5</v>
      </c>
      <c r="I49" s="71">
        <v>0</v>
      </c>
      <c r="J49" s="71">
        <v>0</v>
      </c>
      <c r="K49" s="71">
        <v>0</v>
      </c>
      <c r="L49" s="2">
        <v>6</v>
      </c>
      <c r="M49" s="2">
        <v>0</v>
      </c>
      <c r="N49" s="2">
        <v>0</v>
      </c>
      <c r="O49" s="2">
        <v>12</v>
      </c>
      <c r="P49" s="2">
        <v>15</v>
      </c>
      <c r="Q49" s="2">
        <v>18</v>
      </c>
      <c r="R49" s="2">
        <v>12</v>
      </c>
      <c r="S49" s="2">
        <v>11</v>
      </c>
      <c r="T49" s="2">
        <v>15</v>
      </c>
      <c r="U49" s="2">
        <v>10</v>
      </c>
      <c r="V49" s="2">
        <v>5</v>
      </c>
      <c r="W49" s="2">
        <v>24</v>
      </c>
      <c r="X49" s="13">
        <f>SUM(L49:W49)</f>
        <v>128</v>
      </c>
      <c r="Y49" s="18">
        <f>(X49/$X$59)*100</f>
        <v>0.42868146957366288</v>
      </c>
      <c r="Z49" s="18">
        <f>Z48+Y49</f>
        <v>98.760842627013602</v>
      </c>
      <c r="AA49" s="18"/>
      <c r="AB49" s="28">
        <f t="shared" si="1"/>
        <v>10.666666666666666</v>
      </c>
      <c r="AC49" s="1">
        <v>6</v>
      </c>
    </row>
    <row r="50" spans="2:29" ht="12.75" customHeight="1" x14ac:dyDescent="0.15">
      <c r="B50" s="5">
        <v>35</v>
      </c>
      <c r="C50" s="1" t="s">
        <v>33</v>
      </c>
      <c r="D50" s="70">
        <v>0</v>
      </c>
      <c r="E50" s="70">
        <v>1</v>
      </c>
      <c r="F50" s="70">
        <v>7</v>
      </c>
      <c r="G50" s="70">
        <v>3</v>
      </c>
      <c r="H50" s="71">
        <v>14</v>
      </c>
      <c r="I50" s="71">
        <v>0</v>
      </c>
      <c r="J50" s="71">
        <v>26</v>
      </c>
      <c r="K50" s="71">
        <v>5</v>
      </c>
      <c r="L50" s="2">
        <v>0</v>
      </c>
      <c r="M50" s="2">
        <v>8</v>
      </c>
      <c r="N50" s="2">
        <v>0</v>
      </c>
      <c r="O50" s="2">
        <v>0</v>
      </c>
      <c r="P50" s="2">
        <v>17</v>
      </c>
      <c r="Q50" s="2">
        <v>34</v>
      </c>
      <c r="R50" s="2">
        <v>15</v>
      </c>
      <c r="S50" s="2">
        <v>5</v>
      </c>
      <c r="T50" s="2">
        <v>21</v>
      </c>
      <c r="U50" s="2">
        <v>5</v>
      </c>
      <c r="V50" s="2">
        <v>1</v>
      </c>
      <c r="W50" s="2">
        <v>8</v>
      </c>
      <c r="X50" s="13">
        <f>SUM(L50:W50)</f>
        <v>114</v>
      </c>
      <c r="Y50" s="18">
        <f>(X50/$X$59)*100</f>
        <v>0.38179443383904355</v>
      </c>
      <c r="Z50" s="18">
        <f>Z49+Y50</f>
        <v>99.14263706085265</v>
      </c>
      <c r="AA50" s="18"/>
      <c r="AB50" s="28">
        <f t="shared" si="1"/>
        <v>9.5</v>
      </c>
      <c r="AC50" s="1">
        <v>1</v>
      </c>
    </row>
    <row r="51" spans="2:29" ht="12.75" customHeight="1" x14ac:dyDescent="0.15">
      <c r="B51" s="5">
        <v>36</v>
      </c>
      <c r="C51" s="1" t="s">
        <v>37</v>
      </c>
      <c r="D51" s="70">
        <v>0</v>
      </c>
      <c r="E51" s="70">
        <v>0</v>
      </c>
      <c r="F51" s="70">
        <v>0</v>
      </c>
      <c r="G51" s="70">
        <v>0</v>
      </c>
      <c r="H51" s="71">
        <v>0</v>
      </c>
      <c r="I51" s="71">
        <v>0</v>
      </c>
      <c r="J51" s="71">
        <v>10</v>
      </c>
      <c r="K51" s="71">
        <v>13</v>
      </c>
      <c r="L51" s="2">
        <v>0</v>
      </c>
      <c r="M51" s="2">
        <v>8</v>
      </c>
      <c r="N51" s="2">
        <v>0</v>
      </c>
      <c r="O51" s="2">
        <v>9</v>
      </c>
      <c r="P51" s="2">
        <v>0</v>
      </c>
      <c r="Q51" s="2">
        <v>4</v>
      </c>
      <c r="R51" s="2">
        <v>27</v>
      </c>
      <c r="S51" s="2">
        <v>20</v>
      </c>
      <c r="T51" s="2">
        <v>20</v>
      </c>
      <c r="U51" s="2">
        <v>3</v>
      </c>
      <c r="V51" s="2">
        <v>6</v>
      </c>
      <c r="W51" s="2">
        <v>7</v>
      </c>
      <c r="X51" s="13">
        <f>SUM(L51:W51)</f>
        <v>104</v>
      </c>
      <c r="Y51" s="18">
        <f>(X51/$X$59)*100</f>
        <v>0.34830369402860112</v>
      </c>
      <c r="Z51" s="18">
        <f>Z50+Y51</f>
        <v>99.490940754881251</v>
      </c>
      <c r="AA51" s="18"/>
      <c r="AB51" s="28">
        <f t="shared" si="1"/>
        <v>8.6666666666666661</v>
      </c>
      <c r="AC51" s="1">
        <v>10</v>
      </c>
    </row>
    <row r="52" spans="2:29" ht="12.75" customHeight="1" x14ac:dyDescent="0.15">
      <c r="B52" s="5">
        <v>37</v>
      </c>
      <c r="C52" s="1" t="s">
        <v>32</v>
      </c>
      <c r="D52" s="70">
        <v>0</v>
      </c>
      <c r="E52" s="70">
        <v>0</v>
      </c>
      <c r="F52" s="70">
        <v>0</v>
      </c>
      <c r="G52" s="70">
        <v>0</v>
      </c>
      <c r="H52" s="71">
        <v>0</v>
      </c>
      <c r="I52" s="71">
        <v>0</v>
      </c>
      <c r="J52" s="71">
        <v>8</v>
      </c>
      <c r="K52" s="71">
        <v>0</v>
      </c>
      <c r="L52" s="2">
        <v>0</v>
      </c>
      <c r="M52" s="2">
        <v>0</v>
      </c>
      <c r="N52" s="2">
        <v>0</v>
      </c>
      <c r="O52" s="2">
        <v>5</v>
      </c>
      <c r="P52" s="2">
        <v>14</v>
      </c>
      <c r="Q52" s="2">
        <v>5</v>
      </c>
      <c r="R52" s="2">
        <v>0</v>
      </c>
      <c r="S52" s="2">
        <v>1</v>
      </c>
      <c r="T52" s="2">
        <v>15</v>
      </c>
      <c r="U52" s="2">
        <v>17</v>
      </c>
      <c r="V52" s="2">
        <v>0</v>
      </c>
      <c r="W52" s="2">
        <v>0</v>
      </c>
      <c r="X52" s="13">
        <f>SUM(L52:W52)</f>
        <v>57</v>
      </c>
      <c r="Y52" s="18">
        <f>(X52/$X$59)*100</f>
        <v>0.19089721691952177</v>
      </c>
      <c r="Z52" s="18">
        <f>Z51+Y52</f>
        <v>99.681837971800775</v>
      </c>
      <c r="AA52" s="18"/>
      <c r="AB52" s="28">
        <f t="shared" si="1"/>
        <v>4.75</v>
      </c>
      <c r="AC52" s="1">
        <v>3</v>
      </c>
    </row>
    <row r="53" spans="2:29" ht="12.75" customHeight="1" x14ac:dyDescent="0.15">
      <c r="B53" s="5">
        <v>38</v>
      </c>
      <c r="C53" s="1" t="s">
        <v>44</v>
      </c>
      <c r="D53" s="70">
        <v>0</v>
      </c>
      <c r="E53" s="70">
        <v>0</v>
      </c>
      <c r="F53" s="70">
        <v>0</v>
      </c>
      <c r="G53" s="70">
        <v>0</v>
      </c>
      <c r="H53" s="70">
        <v>0</v>
      </c>
      <c r="I53" s="70">
        <v>0</v>
      </c>
      <c r="J53" s="70">
        <v>0</v>
      </c>
      <c r="K53" s="70">
        <v>0</v>
      </c>
      <c r="L53" s="1">
        <v>0</v>
      </c>
      <c r="M53" s="1">
        <v>0</v>
      </c>
      <c r="N53" s="1">
        <v>0</v>
      </c>
      <c r="O53" s="1">
        <v>0</v>
      </c>
      <c r="P53" s="1">
        <v>0</v>
      </c>
      <c r="Q53" s="1">
        <v>0</v>
      </c>
      <c r="R53" s="1">
        <v>0</v>
      </c>
      <c r="S53" s="1">
        <v>9</v>
      </c>
      <c r="T53" s="1">
        <v>8</v>
      </c>
      <c r="U53" s="1">
        <v>4</v>
      </c>
      <c r="V53" s="1">
        <v>12</v>
      </c>
      <c r="W53" s="1">
        <v>9</v>
      </c>
      <c r="X53" s="13">
        <f>SUM(L53:W53)</f>
        <v>42</v>
      </c>
      <c r="Y53" s="18">
        <f>(X53/$X$59)*100</f>
        <v>0.14066110720385813</v>
      </c>
      <c r="Z53" s="18">
        <f>Z52+Y53</f>
        <v>99.822499079004629</v>
      </c>
      <c r="AA53" s="18"/>
      <c r="AB53" s="28">
        <f t="shared" si="1"/>
        <v>3.5</v>
      </c>
      <c r="AC53" s="1">
        <v>3</v>
      </c>
    </row>
    <row r="54" spans="2:29" ht="12.75" customHeight="1" x14ac:dyDescent="0.15">
      <c r="B54" s="5">
        <v>39</v>
      </c>
      <c r="C54" s="1" t="s">
        <v>35</v>
      </c>
      <c r="D54" s="70">
        <v>6</v>
      </c>
      <c r="E54" s="70">
        <v>12</v>
      </c>
      <c r="F54" s="70">
        <v>0</v>
      </c>
      <c r="G54" s="70">
        <v>0</v>
      </c>
      <c r="H54" s="71">
        <v>0</v>
      </c>
      <c r="I54" s="71">
        <v>0</v>
      </c>
      <c r="J54" s="71">
        <v>0</v>
      </c>
      <c r="K54" s="71">
        <v>2</v>
      </c>
      <c r="L54" s="2">
        <v>4</v>
      </c>
      <c r="M54" s="2">
        <v>6</v>
      </c>
      <c r="N54" s="2">
        <v>0</v>
      </c>
      <c r="O54" s="2">
        <v>2</v>
      </c>
      <c r="P54" s="2">
        <v>0</v>
      </c>
      <c r="Q54" s="2">
        <v>0</v>
      </c>
      <c r="R54" s="2">
        <v>6</v>
      </c>
      <c r="S54" s="2">
        <v>0</v>
      </c>
      <c r="T54" s="2">
        <v>0</v>
      </c>
      <c r="U54" s="2">
        <v>0</v>
      </c>
      <c r="V54" s="2">
        <v>0</v>
      </c>
      <c r="W54" s="2">
        <v>2</v>
      </c>
      <c r="X54" s="13">
        <f>SUM(L54:W54)</f>
        <v>20</v>
      </c>
      <c r="Y54" s="18">
        <f>(X54/$X$59)*100</f>
        <v>6.6981479620884826E-2</v>
      </c>
      <c r="Z54" s="18">
        <f>Z53+Y54</f>
        <v>99.889480558625507</v>
      </c>
      <c r="AA54" s="18"/>
      <c r="AB54" s="28">
        <f t="shared" si="1"/>
        <v>1.6666666666666667</v>
      </c>
      <c r="AC54" s="1">
        <v>0.3</v>
      </c>
    </row>
    <row r="55" spans="2:29" ht="12.75" customHeight="1" x14ac:dyDescent="0.15">
      <c r="B55" s="5">
        <v>40</v>
      </c>
      <c r="C55" s="1" t="s">
        <v>45</v>
      </c>
      <c r="D55" s="70">
        <v>0</v>
      </c>
      <c r="E55" s="70">
        <v>0</v>
      </c>
      <c r="F55" s="70">
        <v>0</v>
      </c>
      <c r="G55" s="70">
        <v>0</v>
      </c>
      <c r="H55" s="70">
        <v>0</v>
      </c>
      <c r="I55" s="70">
        <v>0</v>
      </c>
      <c r="J55" s="70">
        <v>0</v>
      </c>
      <c r="K55" s="70">
        <v>0</v>
      </c>
      <c r="L55" s="1">
        <v>0</v>
      </c>
      <c r="M55" s="1">
        <v>0</v>
      </c>
      <c r="N55" s="1">
        <v>0</v>
      </c>
      <c r="O55" s="1">
        <v>0</v>
      </c>
      <c r="P55" s="1">
        <v>0</v>
      </c>
      <c r="Q55" s="1">
        <v>0</v>
      </c>
      <c r="R55" s="1">
        <v>0</v>
      </c>
      <c r="S55" s="1">
        <v>0</v>
      </c>
      <c r="T55" s="1">
        <v>0</v>
      </c>
      <c r="U55" s="1">
        <v>8</v>
      </c>
      <c r="V55" s="1">
        <v>3</v>
      </c>
      <c r="W55" s="1">
        <v>8</v>
      </c>
      <c r="X55" s="13">
        <f>SUM(L55:W55)</f>
        <v>19</v>
      </c>
      <c r="Y55" s="18">
        <f>(X55/$X$59)*100</f>
        <v>6.3632405639840586E-2</v>
      </c>
      <c r="Z55" s="18">
        <f>Z54+Y55</f>
        <v>99.953112964265344</v>
      </c>
      <c r="AA55" s="18"/>
      <c r="AB55" s="28">
        <f t="shared" si="1"/>
        <v>1.5833333333333333</v>
      </c>
      <c r="AC55" s="1">
        <v>0.6</v>
      </c>
    </row>
    <row r="56" spans="2:29" ht="12.75" customHeight="1" x14ac:dyDescent="0.15">
      <c r="B56" s="5">
        <v>41</v>
      </c>
      <c r="C56" s="1" t="s">
        <v>42</v>
      </c>
      <c r="D56" s="70">
        <v>0</v>
      </c>
      <c r="E56" s="70">
        <v>0</v>
      </c>
      <c r="F56" s="70">
        <v>0</v>
      </c>
      <c r="G56" s="70">
        <v>9</v>
      </c>
      <c r="H56" s="71">
        <v>0</v>
      </c>
      <c r="I56" s="71">
        <v>0</v>
      </c>
      <c r="J56" s="71">
        <v>0</v>
      </c>
      <c r="K56" s="71">
        <v>0</v>
      </c>
      <c r="L56" s="2">
        <v>0</v>
      </c>
      <c r="M56" s="2">
        <v>0</v>
      </c>
      <c r="N56" s="2">
        <v>0</v>
      </c>
      <c r="O56" s="2">
        <v>0</v>
      </c>
      <c r="P56" s="2">
        <v>3</v>
      </c>
      <c r="Q56" s="2">
        <v>0</v>
      </c>
      <c r="R56" s="2">
        <v>0</v>
      </c>
      <c r="S56" s="2">
        <v>6</v>
      </c>
      <c r="T56" s="2">
        <v>0</v>
      </c>
      <c r="U56" s="2">
        <v>5</v>
      </c>
      <c r="V56" s="2">
        <v>0</v>
      </c>
      <c r="W56" s="2">
        <v>0</v>
      </c>
      <c r="X56" s="13">
        <f>SUM(L56:W56)</f>
        <v>14</v>
      </c>
      <c r="Y56" s="18">
        <f>(X56/$X$59)*100</f>
        <v>4.688703573461938E-2</v>
      </c>
      <c r="Z56" s="18">
        <f>Z55+Y56</f>
        <v>99.999999999999957</v>
      </c>
      <c r="AA56" s="18"/>
      <c r="AB56" s="28">
        <f t="shared" si="1"/>
        <v>1.1666666666666667</v>
      </c>
      <c r="AC56" s="1">
        <v>0.5</v>
      </c>
    </row>
    <row r="57" spans="2:29" ht="12.75" customHeight="1" x14ac:dyDescent="0.15">
      <c r="B57" s="5">
        <v>42</v>
      </c>
      <c r="C57" s="1" t="s">
        <v>39</v>
      </c>
      <c r="D57" s="70">
        <v>0</v>
      </c>
      <c r="E57" s="70">
        <v>1</v>
      </c>
      <c r="F57" s="70">
        <v>0</v>
      </c>
      <c r="G57" s="70">
        <v>0</v>
      </c>
      <c r="H57" s="71">
        <v>0</v>
      </c>
      <c r="I57" s="71">
        <v>0</v>
      </c>
      <c r="J57" s="71">
        <v>3</v>
      </c>
      <c r="K57" s="71">
        <v>2</v>
      </c>
      <c r="L57" s="2">
        <v>0</v>
      </c>
      <c r="M57" s="2">
        <v>0</v>
      </c>
      <c r="N57" s="2">
        <v>0</v>
      </c>
      <c r="O57" s="2">
        <v>0</v>
      </c>
      <c r="P57" s="2">
        <v>0</v>
      </c>
      <c r="Q57" s="2">
        <v>0</v>
      </c>
      <c r="R57" s="2">
        <v>0</v>
      </c>
      <c r="S57" s="2">
        <v>0</v>
      </c>
      <c r="T57" s="2">
        <v>0</v>
      </c>
      <c r="U57" s="2">
        <v>0</v>
      </c>
      <c r="V57" s="2">
        <v>0</v>
      </c>
      <c r="W57" s="2">
        <v>0</v>
      </c>
      <c r="X57" s="13">
        <f>SUM(L57:W57)</f>
        <v>0</v>
      </c>
      <c r="Y57" s="18">
        <f>(X57/$X$59)*100</f>
        <v>0</v>
      </c>
      <c r="Z57" s="18">
        <f>Z56+Y57</f>
        <v>99.999999999999957</v>
      </c>
      <c r="AA57" s="18"/>
      <c r="AB57" s="28">
        <f t="shared" si="1"/>
        <v>0</v>
      </c>
      <c r="AC57" s="1">
        <v>4</v>
      </c>
    </row>
    <row r="58" spans="2:29" ht="12.75" customHeight="1" x14ac:dyDescent="0.15">
      <c r="B58" s="5">
        <v>43</v>
      </c>
      <c r="C58" s="1" t="s">
        <v>139</v>
      </c>
      <c r="D58" s="70">
        <v>0</v>
      </c>
      <c r="E58" s="70">
        <v>0</v>
      </c>
      <c r="F58" s="70">
        <v>0</v>
      </c>
      <c r="G58" s="70">
        <v>0</v>
      </c>
      <c r="H58" s="70">
        <v>0</v>
      </c>
      <c r="I58" s="70">
        <v>0</v>
      </c>
      <c r="J58" s="70">
        <v>0</v>
      </c>
      <c r="K58" s="70">
        <v>0</v>
      </c>
      <c r="L58" s="1">
        <v>0</v>
      </c>
      <c r="M58" s="1">
        <v>0</v>
      </c>
      <c r="N58" s="1">
        <v>0</v>
      </c>
      <c r="O58" s="1">
        <v>0</v>
      </c>
      <c r="P58" s="1">
        <v>0</v>
      </c>
      <c r="Q58" s="1">
        <v>0</v>
      </c>
      <c r="R58" s="1">
        <v>0</v>
      </c>
      <c r="S58" s="1">
        <v>0</v>
      </c>
      <c r="T58" s="1">
        <v>0</v>
      </c>
      <c r="U58" s="13">
        <f>SUM(F58:T58)</f>
        <v>0</v>
      </c>
      <c r="V58" s="13">
        <f>SUM(G58:U58)</f>
        <v>0</v>
      </c>
      <c r="W58" s="13">
        <f>SUM(H58:V58)</f>
        <v>0</v>
      </c>
      <c r="X58" s="13">
        <f>SUM(L58:W58)</f>
        <v>0</v>
      </c>
      <c r="Y58" s="18">
        <f>(X58/$X$59)*100</f>
        <v>0</v>
      </c>
      <c r="Z58" s="18">
        <f>Z57+Y58</f>
        <v>99.999999999999957</v>
      </c>
      <c r="AA58" s="1"/>
      <c r="AB58" s="28">
        <f t="shared" si="1"/>
        <v>0</v>
      </c>
      <c r="AC58" s="1">
        <v>3</v>
      </c>
    </row>
    <row r="59" spans="2:29" ht="12.75" customHeight="1" x14ac:dyDescent="0.15">
      <c r="D59" s="71">
        <f t="shared" ref="D59:X59" si="2">SUM(D16:D58)</f>
        <v>3017</v>
      </c>
      <c r="E59" s="71">
        <f t="shared" si="2"/>
        <v>2924</v>
      </c>
      <c r="F59" s="71">
        <f t="shared" si="2"/>
        <v>2808</v>
      </c>
      <c r="G59" s="71">
        <f t="shared" si="2"/>
        <v>2807</v>
      </c>
      <c r="H59" s="71">
        <f t="shared" si="2"/>
        <v>2817</v>
      </c>
      <c r="I59" s="71">
        <f t="shared" si="2"/>
        <v>2858</v>
      </c>
      <c r="J59" s="71">
        <f t="shared" si="2"/>
        <v>2686</v>
      </c>
      <c r="K59" s="71">
        <f t="shared" si="2"/>
        <v>2684</v>
      </c>
      <c r="L59" s="2">
        <f t="shared" si="2"/>
        <v>2588</v>
      </c>
      <c r="M59" s="2">
        <f t="shared" si="2"/>
        <v>2640</v>
      </c>
      <c r="N59" s="2">
        <f t="shared" si="2"/>
        <v>2699</v>
      </c>
      <c r="O59" s="2">
        <f t="shared" si="2"/>
        <v>2699</v>
      </c>
      <c r="P59" s="2">
        <f t="shared" si="2"/>
        <v>2511</v>
      </c>
      <c r="Q59" s="2">
        <f t="shared" si="2"/>
        <v>2290</v>
      </c>
      <c r="R59" s="2">
        <f t="shared" si="2"/>
        <v>2504</v>
      </c>
      <c r="S59" s="2">
        <f t="shared" si="2"/>
        <v>2507</v>
      </c>
      <c r="T59" s="2">
        <f t="shared" si="2"/>
        <v>2323</v>
      </c>
      <c r="U59" s="2">
        <f t="shared" si="2"/>
        <v>2443</v>
      </c>
      <c r="V59" s="2">
        <f t="shared" si="2"/>
        <v>2151</v>
      </c>
      <c r="W59" s="2">
        <f t="shared" si="2"/>
        <v>2504</v>
      </c>
      <c r="X59" s="2">
        <f t="shared" si="2"/>
        <v>29859</v>
      </c>
      <c r="Y59" s="2"/>
      <c r="Z59" s="2"/>
      <c r="AA59" s="2"/>
      <c r="AB59" s="2"/>
      <c r="AC59" s="1"/>
    </row>
    <row r="60" spans="2:29" ht="12.75" customHeight="1" x14ac:dyDescent="0.15">
      <c r="AC60" s="1"/>
    </row>
    <row r="61" spans="2:29" ht="12.75" customHeight="1" x14ac:dyDescent="0.15">
      <c r="I61" s="1"/>
      <c r="AC61" s="1"/>
    </row>
  </sheetData>
  <sortState xmlns:xlrd2="http://schemas.microsoft.com/office/spreadsheetml/2017/richdata2" ref="C16:AE58">
    <sortCondition descending="1" ref="X16:X58"/>
  </sortState>
  <mergeCells count="2">
    <mergeCell ref="C2:AC2"/>
    <mergeCell ref="C3:AC3"/>
  </mergeCells>
  <phoneticPr fontId="0" type="noConversion"/>
  <pageMargins left="0.75" right="0.75" top="1" bottom="1" header="0.5" footer="0.5"/>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B63"/>
  <sheetViews>
    <sheetView workbookViewId="0"/>
  </sheetViews>
  <sheetFormatPr defaultColWidth="9.140625" defaultRowHeight="12.75" customHeight="1" x14ac:dyDescent="0.15"/>
  <cols>
    <col min="1" max="1" width="9.140625" style="5"/>
    <col min="2" max="2" width="5.28515625" style="5" customWidth="1"/>
    <col min="3" max="3" width="8.7109375" style="5" customWidth="1"/>
    <col min="4" max="4" width="8.5703125" style="5" customWidth="1"/>
    <col min="5" max="5" width="8.28515625" style="5" customWidth="1"/>
    <col min="6" max="13" width="8.140625" style="5" customWidth="1"/>
    <col min="14" max="21" width="8" style="5" customWidth="1"/>
    <col min="22" max="16384" width="9.140625" style="5"/>
  </cols>
  <sheetData>
    <row r="1" spans="2:28" ht="12.75" customHeight="1" thickBot="1" x14ac:dyDescent="0.2"/>
    <row r="2" spans="2:28" ht="18" customHeight="1" x14ac:dyDescent="0.15">
      <c r="C2" s="87" t="s">
        <v>245</v>
      </c>
      <c r="D2" s="88"/>
      <c r="E2" s="88"/>
      <c r="F2" s="88"/>
      <c r="G2" s="88"/>
      <c r="H2" s="88"/>
      <c r="I2" s="88"/>
      <c r="J2" s="88"/>
      <c r="K2" s="88"/>
      <c r="L2" s="88"/>
      <c r="M2" s="88"/>
      <c r="N2" s="88"/>
      <c r="O2" s="88"/>
      <c r="P2" s="88"/>
      <c r="Q2" s="88"/>
      <c r="R2" s="88"/>
      <c r="S2" s="88"/>
      <c r="T2" s="88"/>
      <c r="U2" s="88"/>
      <c r="V2" s="91"/>
    </row>
    <row r="3" spans="2:28" ht="18" customHeight="1" thickBot="1" x14ac:dyDescent="0.2">
      <c r="C3" s="89" t="s">
        <v>246</v>
      </c>
      <c r="D3" s="90"/>
      <c r="E3" s="90"/>
      <c r="F3" s="90"/>
      <c r="G3" s="90"/>
      <c r="H3" s="90"/>
      <c r="I3" s="90"/>
      <c r="J3" s="90"/>
      <c r="K3" s="90"/>
      <c r="L3" s="90"/>
      <c r="M3" s="90"/>
      <c r="N3" s="90"/>
      <c r="O3" s="90"/>
      <c r="P3" s="90"/>
      <c r="Q3" s="90"/>
      <c r="R3" s="90"/>
      <c r="S3" s="90"/>
      <c r="T3" s="90"/>
      <c r="U3" s="90"/>
      <c r="V3" s="92"/>
    </row>
    <row r="5" spans="2:28" ht="12.75" customHeight="1" x14ac:dyDescent="0.15">
      <c r="B5" s="63"/>
      <c r="C5" s="5" t="s">
        <v>183</v>
      </c>
      <c r="U5" s="14"/>
      <c r="X5" s="14"/>
      <c r="Y5" s="18"/>
      <c r="Z5" s="18"/>
      <c r="AA5" s="18"/>
    </row>
    <row r="6" spans="2:28" ht="12.75" customHeight="1" x14ac:dyDescent="0.15">
      <c r="C6" s="5" t="s">
        <v>213</v>
      </c>
      <c r="U6" s="14"/>
      <c r="X6" s="14"/>
      <c r="Y6" s="18"/>
      <c r="Z6" s="18"/>
      <c r="AA6" s="18"/>
    </row>
    <row r="7" spans="2:28" ht="12.75" customHeight="1" x14ac:dyDescent="0.15">
      <c r="C7" s="5" t="s">
        <v>214</v>
      </c>
    </row>
    <row r="8" spans="2:28" ht="12.75" customHeight="1" x14ac:dyDescent="0.15">
      <c r="C8" s="5" t="s">
        <v>222</v>
      </c>
      <c r="U8" s="14"/>
      <c r="X8" s="14"/>
      <c r="Y8" s="18"/>
      <c r="Z8" s="18"/>
      <c r="AA8" s="18"/>
    </row>
    <row r="9" spans="2:28" ht="12.75" customHeight="1" x14ac:dyDescent="0.15">
      <c r="U9" s="14"/>
      <c r="X9" s="14"/>
      <c r="Y9" s="18"/>
      <c r="Z9" s="18"/>
      <c r="AA9" s="18"/>
    </row>
    <row r="10" spans="2:28" ht="12.75" customHeight="1" x14ac:dyDescent="0.15">
      <c r="C10" s="5" t="s">
        <v>237</v>
      </c>
      <c r="U10" s="14"/>
      <c r="X10" s="14"/>
      <c r="Y10" s="18"/>
      <c r="Z10" s="18"/>
      <c r="AA10" s="18"/>
    </row>
    <row r="11" spans="2:28" ht="12.75" customHeight="1" x14ac:dyDescent="0.15">
      <c r="C11" s="5" t="s">
        <v>238</v>
      </c>
      <c r="U11" s="14"/>
      <c r="X11" s="14"/>
      <c r="Y11" s="18"/>
      <c r="Z11" s="18"/>
      <c r="AA11" s="18"/>
    </row>
    <row r="13" spans="2:28" ht="12.75" customHeight="1" thickBot="1" x14ac:dyDescent="0.2">
      <c r="B13" s="5" t="s">
        <v>0</v>
      </c>
      <c r="C13" s="5" t="s">
        <v>220</v>
      </c>
      <c r="U13" s="14"/>
      <c r="X13" s="14"/>
      <c r="Y13" s="18"/>
      <c r="Z13" s="18"/>
      <c r="AA13" s="18"/>
    </row>
    <row r="14" spans="2:28" ht="12.75" customHeight="1" thickBot="1" x14ac:dyDescent="0.2">
      <c r="B14" s="55"/>
      <c r="C14" s="5" t="s">
        <v>187</v>
      </c>
      <c r="Z14" s="14"/>
      <c r="AB14" s="18"/>
    </row>
    <row r="15" spans="2:28" ht="12.75" customHeight="1" thickBot="1" x14ac:dyDescent="0.2">
      <c r="B15" s="74"/>
      <c r="Z15" s="14"/>
      <c r="AB15" s="18"/>
    </row>
    <row r="16" spans="2:28" ht="12.75" customHeight="1" thickBot="1" x14ac:dyDescent="0.2">
      <c r="B16" s="12" t="s">
        <v>41</v>
      </c>
      <c r="C16" s="12" t="s">
        <v>40</v>
      </c>
      <c r="D16" s="12">
        <v>2007</v>
      </c>
      <c r="E16" s="55">
        <v>2008</v>
      </c>
      <c r="F16" s="12">
        <v>2009</v>
      </c>
      <c r="G16" s="12">
        <v>2010</v>
      </c>
      <c r="H16" s="12">
        <v>2011</v>
      </c>
      <c r="I16" s="55">
        <v>2012</v>
      </c>
      <c r="J16" s="12">
        <v>2013</v>
      </c>
      <c r="K16" s="12">
        <v>2014</v>
      </c>
      <c r="L16" s="12">
        <v>2015</v>
      </c>
      <c r="M16" s="55">
        <v>2016</v>
      </c>
      <c r="N16" s="12">
        <v>2017</v>
      </c>
      <c r="O16" s="12">
        <v>2018</v>
      </c>
      <c r="P16" s="12">
        <v>2019</v>
      </c>
      <c r="Q16" s="55">
        <v>2021</v>
      </c>
      <c r="R16" s="12" t="s">
        <v>215</v>
      </c>
      <c r="S16" s="12" t="s">
        <v>216</v>
      </c>
      <c r="T16" s="12" t="s">
        <v>38</v>
      </c>
      <c r="U16" s="12" t="s">
        <v>47</v>
      </c>
      <c r="V16" s="12" t="s">
        <v>46</v>
      </c>
      <c r="W16" s="12" t="s">
        <v>217</v>
      </c>
    </row>
    <row r="17" spans="2:26" ht="12.75" customHeight="1" x14ac:dyDescent="0.2">
      <c r="B17" s="5">
        <v>1</v>
      </c>
      <c r="C17" s="1" t="s">
        <v>2</v>
      </c>
      <c r="D17" s="70">
        <v>1002</v>
      </c>
      <c r="E17" s="71">
        <v>857</v>
      </c>
      <c r="F17" s="71">
        <v>1200</v>
      </c>
      <c r="G17" s="71">
        <v>919</v>
      </c>
      <c r="H17" s="2">
        <v>1039</v>
      </c>
      <c r="I17" s="2">
        <v>1020</v>
      </c>
      <c r="J17" s="2">
        <v>1100</v>
      </c>
      <c r="K17" s="2">
        <v>1092</v>
      </c>
      <c r="L17" s="2">
        <v>1073</v>
      </c>
      <c r="M17" s="2">
        <v>1153</v>
      </c>
      <c r="N17" s="2">
        <v>1096</v>
      </c>
      <c r="O17" s="2">
        <v>983</v>
      </c>
      <c r="P17" s="2">
        <v>884</v>
      </c>
      <c r="Q17" s="2">
        <v>770</v>
      </c>
      <c r="R17" s="2">
        <v>884</v>
      </c>
      <c r="S17" s="2">
        <v>947</v>
      </c>
      <c r="T17" s="10">
        <f>SUM(H17:S17)</f>
        <v>12041</v>
      </c>
      <c r="U17" s="18">
        <f>(T17/$T$60)*100</f>
        <v>11.181583492747432</v>
      </c>
      <c r="V17" s="18">
        <f>U17</f>
        <v>11.181583492747432</v>
      </c>
      <c r="W17" s="2">
        <f>T17/12</f>
        <v>1003.4166666666666</v>
      </c>
      <c r="Y17"/>
      <c r="Z17" s="2"/>
    </row>
    <row r="18" spans="2:26" ht="12.75" customHeight="1" x14ac:dyDescent="0.2">
      <c r="B18" s="5">
        <v>2</v>
      </c>
      <c r="C18" s="1" t="s">
        <v>1</v>
      </c>
      <c r="D18" s="70">
        <v>578</v>
      </c>
      <c r="E18" s="71">
        <v>758</v>
      </c>
      <c r="F18" s="71">
        <v>827</v>
      </c>
      <c r="G18" s="71">
        <v>870</v>
      </c>
      <c r="H18" s="2">
        <v>981</v>
      </c>
      <c r="I18" s="2">
        <v>1024</v>
      </c>
      <c r="J18" s="2">
        <v>844</v>
      </c>
      <c r="K18" s="2">
        <v>1038</v>
      </c>
      <c r="L18" s="2">
        <v>890</v>
      </c>
      <c r="M18" s="2">
        <v>1109</v>
      </c>
      <c r="N18" s="2">
        <v>968</v>
      </c>
      <c r="O18" s="2">
        <v>996</v>
      </c>
      <c r="P18" s="2">
        <v>1038</v>
      </c>
      <c r="Q18" s="2">
        <v>962</v>
      </c>
      <c r="R18" s="2">
        <v>948</v>
      </c>
      <c r="S18" s="2">
        <v>1156</v>
      </c>
      <c r="T18" s="11">
        <f>SUM(H18:S18)</f>
        <v>11954</v>
      </c>
      <c r="U18" s="18">
        <f>(T18/$T$60)*100</f>
        <v>11.100793046449864</v>
      </c>
      <c r="V18" s="18">
        <f t="shared" ref="V18:V19" si="0">V17+U18</f>
        <v>22.282376539197294</v>
      </c>
      <c r="W18" s="2">
        <f t="shared" ref="W18:W59" si="1">T18/12</f>
        <v>996.16666666666663</v>
      </c>
      <c r="Y18"/>
      <c r="Z18" s="2"/>
    </row>
    <row r="19" spans="2:26" ht="12.75" customHeight="1" x14ac:dyDescent="0.2">
      <c r="B19" s="5">
        <v>3</v>
      </c>
      <c r="C19" s="1" t="s">
        <v>0</v>
      </c>
      <c r="D19" s="70">
        <v>1795</v>
      </c>
      <c r="E19" s="71">
        <v>1997</v>
      </c>
      <c r="F19" s="71">
        <v>1734</v>
      </c>
      <c r="G19" s="71">
        <v>1209</v>
      </c>
      <c r="H19" s="2">
        <v>1804</v>
      </c>
      <c r="I19" s="2">
        <v>1820</v>
      </c>
      <c r="J19" s="2">
        <v>1609</v>
      </c>
      <c r="K19" s="2">
        <v>1167</v>
      </c>
      <c r="L19" s="2">
        <v>1130</v>
      </c>
      <c r="M19" s="2">
        <v>655</v>
      </c>
      <c r="N19" s="2">
        <v>340</v>
      </c>
      <c r="O19" s="2">
        <v>211</v>
      </c>
      <c r="P19" s="2">
        <v>341</v>
      </c>
      <c r="Q19" s="2">
        <v>202</v>
      </c>
      <c r="R19" s="2">
        <v>0</v>
      </c>
      <c r="S19" s="2">
        <v>0</v>
      </c>
      <c r="T19" s="11">
        <f>SUM(H19:S19)</f>
        <v>9279</v>
      </c>
      <c r="U19" s="18">
        <f>(T19/$T$60)*100</f>
        <v>8.6167189792544985</v>
      </c>
      <c r="V19" s="18">
        <f t="shared" si="0"/>
        <v>30.899095518451794</v>
      </c>
      <c r="W19" s="2">
        <f t="shared" si="1"/>
        <v>773.25</v>
      </c>
      <c r="Y19"/>
      <c r="Z19" s="2"/>
    </row>
    <row r="20" spans="2:26" ht="12.75" customHeight="1" x14ac:dyDescent="0.2">
      <c r="B20" s="5">
        <v>4</v>
      </c>
      <c r="C20" s="1" t="s">
        <v>6</v>
      </c>
      <c r="D20" s="70">
        <v>700</v>
      </c>
      <c r="E20" s="71">
        <v>755</v>
      </c>
      <c r="F20" s="71">
        <v>669</v>
      </c>
      <c r="G20" s="71">
        <v>861</v>
      </c>
      <c r="H20" s="2">
        <v>697</v>
      </c>
      <c r="I20" s="2">
        <v>640</v>
      </c>
      <c r="J20" s="2">
        <v>795</v>
      </c>
      <c r="K20" s="2">
        <v>812</v>
      </c>
      <c r="L20" s="2">
        <v>605</v>
      </c>
      <c r="M20" s="2">
        <v>659</v>
      </c>
      <c r="N20" s="2">
        <v>535</v>
      </c>
      <c r="O20" s="2">
        <v>732</v>
      </c>
      <c r="P20" s="2">
        <v>561</v>
      </c>
      <c r="Q20" s="2">
        <v>608</v>
      </c>
      <c r="R20" s="2">
        <v>717</v>
      </c>
      <c r="S20" s="2">
        <v>844</v>
      </c>
      <c r="T20" s="11">
        <f>SUM(H20:S20)</f>
        <v>8205</v>
      </c>
      <c r="U20" s="18">
        <f>(T20/$T$60)*100</f>
        <v>7.6193748490983033</v>
      </c>
      <c r="V20" s="18">
        <f>V19+U20</f>
        <v>38.518470367550094</v>
      </c>
      <c r="W20" s="2">
        <f t="shared" si="1"/>
        <v>683.75</v>
      </c>
      <c r="Y20"/>
      <c r="Z20" s="2"/>
    </row>
    <row r="21" spans="2:26" ht="12.75" customHeight="1" x14ac:dyDescent="0.2">
      <c r="B21" s="5">
        <v>5</v>
      </c>
      <c r="C21" s="1" t="s">
        <v>4</v>
      </c>
      <c r="D21" s="70">
        <v>552</v>
      </c>
      <c r="E21" s="71">
        <v>554</v>
      </c>
      <c r="F21" s="71">
        <v>598</v>
      </c>
      <c r="G21" s="71">
        <v>594</v>
      </c>
      <c r="H21" s="2">
        <v>520</v>
      </c>
      <c r="I21" s="2">
        <v>532</v>
      </c>
      <c r="J21" s="2">
        <v>530</v>
      </c>
      <c r="K21" s="2">
        <v>647</v>
      </c>
      <c r="L21" s="2">
        <v>625</v>
      </c>
      <c r="M21" s="2">
        <v>716</v>
      </c>
      <c r="N21" s="2">
        <v>636</v>
      </c>
      <c r="O21" s="2">
        <v>609</v>
      </c>
      <c r="P21" s="2">
        <v>690</v>
      </c>
      <c r="Q21" s="2">
        <v>598</v>
      </c>
      <c r="R21" s="2">
        <v>530</v>
      </c>
      <c r="S21" s="2">
        <v>534</v>
      </c>
      <c r="T21" s="11">
        <f>SUM(H21:S21)</f>
        <v>7167</v>
      </c>
      <c r="U21" s="18">
        <f>(T21/$T$60)*100</f>
        <v>6.655461248444551</v>
      </c>
      <c r="V21" s="18">
        <f>V20+U21</f>
        <v>45.173931615994647</v>
      </c>
      <c r="W21" s="2">
        <f t="shared" si="1"/>
        <v>597.25</v>
      </c>
      <c r="Y21"/>
      <c r="Z21" s="2"/>
    </row>
    <row r="22" spans="2:26" ht="12.75" customHeight="1" x14ac:dyDescent="0.2">
      <c r="B22" s="5">
        <v>6</v>
      </c>
      <c r="C22" s="1" t="s">
        <v>5</v>
      </c>
      <c r="D22" s="70">
        <v>607</v>
      </c>
      <c r="E22" s="71">
        <v>793</v>
      </c>
      <c r="F22" s="71">
        <v>569</v>
      </c>
      <c r="G22" s="71">
        <v>579</v>
      </c>
      <c r="H22" s="2">
        <v>799</v>
      </c>
      <c r="I22" s="2">
        <v>890</v>
      </c>
      <c r="J22" s="2">
        <v>688</v>
      </c>
      <c r="K22" s="2">
        <v>554</v>
      </c>
      <c r="L22" s="2">
        <v>464</v>
      </c>
      <c r="M22" s="2">
        <v>492</v>
      </c>
      <c r="N22" s="2">
        <v>430</v>
      </c>
      <c r="O22" s="2">
        <v>314</v>
      </c>
      <c r="P22" s="2">
        <v>366</v>
      </c>
      <c r="Q22" s="2">
        <v>358</v>
      </c>
      <c r="R22" s="2">
        <v>264</v>
      </c>
      <c r="S22" s="2">
        <v>269</v>
      </c>
      <c r="T22" s="11">
        <f>SUM(H22:S22)</f>
        <v>5888</v>
      </c>
      <c r="U22" s="18">
        <f>(T22/$T$60)*100</f>
        <v>5.4677488252883384</v>
      </c>
      <c r="V22" s="18">
        <f>V21+U22</f>
        <v>50.641680441282986</v>
      </c>
      <c r="W22" s="2">
        <f t="shared" si="1"/>
        <v>490.66666666666669</v>
      </c>
      <c r="Y22"/>
      <c r="Z22" s="2"/>
    </row>
    <row r="23" spans="2:26" ht="12.75" customHeight="1" x14ac:dyDescent="0.2">
      <c r="B23" s="5">
        <v>8</v>
      </c>
      <c r="C23" s="1" t="s">
        <v>10</v>
      </c>
      <c r="D23" s="70">
        <v>177</v>
      </c>
      <c r="E23" s="71">
        <v>219</v>
      </c>
      <c r="F23" s="71">
        <v>152</v>
      </c>
      <c r="G23" s="71">
        <v>205</v>
      </c>
      <c r="H23" s="2">
        <v>227</v>
      </c>
      <c r="I23" s="2">
        <v>234</v>
      </c>
      <c r="J23" s="2">
        <v>277</v>
      </c>
      <c r="K23" s="2">
        <v>445</v>
      </c>
      <c r="L23" s="2">
        <v>402</v>
      </c>
      <c r="M23" s="2">
        <v>281</v>
      </c>
      <c r="N23" s="2">
        <v>500</v>
      </c>
      <c r="O23" s="2">
        <v>384</v>
      </c>
      <c r="P23" s="2">
        <v>394</v>
      </c>
      <c r="Q23" s="2">
        <v>460</v>
      </c>
      <c r="R23" s="2">
        <v>436</v>
      </c>
      <c r="S23" s="2">
        <v>492</v>
      </c>
      <c r="T23" s="11">
        <f>SUM(H23:S23)</f>
        <v>4532</v>
      </c>
      <c r="U23" s="18">
        <f>(T23/$T$60)*100</f>
        <v>4.2085322140296793</v>
      </c>
      <c r="V23" s="18">
        <f>V22+U23</f>
        <v>54.850212655312667</v>
      </c>
      <c r="W23" s="2">
        <f t="shared" si="1"/>
        <v>377.66666666666669</v>
      </c>
      <c r="Y23"/>
      <c r="Z23" s="2"/>
    </row>
    <row r="24" spans="2:26" ht="12.75" customHeight="1" x14ac:dyDescent="0.2">
      <c r="B24" s="5">
        <v>7</v>
      </c>
      <c r="C24" s="1" t="s">
        <v>9</v>
      </c>
      <c r="D24" s="70">
        <v>372</v>
      </c>
      <c r="E24" s="71">
        <v>344</v>
      </c>
      <c r="F24" s="71">
        <v>439</v>
      </c>
      <c r="G24" s="71">
        <v>477</v>
      </c>
      <c r="H24" s="2">
        <v>305</v>
      </c>
      <c r="I24" s="2">
        <v>306</v>
      </c>
      <c r="J24" s="2">
        <v>286</v>
      </c>
      <c r="K24" s="2">
        <v>329</v>
      </c>
      <c r="L24" s="2">
        <v>217</v>
      </c>
      <c r="M24" s="2">
        <v>262</v>
      </c>
      <c r="N24" s="2">
        <v>249</v>
      </c>
      <c r="O24" s="2">
        <v>405</v>
      </c>
      <c r="P24" s="2">
        <v>355</v>
      </c>
      <c r="Q24" s="2">
        <v>496</v>
      </c>
      <c r="R24" s="2">
        <v>562</v>
      </c>
      <c r="S24" s="2">
        <v>679</v>
      </c>
      <c r="T24" s="11">
        <f>SUM(H24:S24)</f>
        <v>4451</v>
      </c>
      <c r="U24" s="18">
        <f>(T24/$T$60)*100</f>
        <v>4.1333135226491837</v>
      </c>
      <c r="V24" s="18">
        <f>V23+U24</f>
        <v>58.983526177961849</v>
      </c>
      <c r="W24" s="2">
        <f t="shared" si="1"/>
        <v>370.91666666666669</v>
      </c>
      <c r="Y24"/>
      <c r="Z24" s="2"/>
    </row>
    <row r="25" spans="2:26" ht="12.75" customHeight="1" x14ac:dyDescent="0.2">
      <c r="B25" s="5">
        <v>9</v>
      </c>
      <c r="C25" s="1" t="s">
        <v>7</v>
      </c>
      <c r="D25" s="70">
        <v>339</v>
      </c>
      <c r="E25" s="71">
        <v>464</v>
      </c>
      <c r="F25" s="71">
        <v>398</v>
      </c>
      <c r="G25" s="71">
        <v>446</v>
      </c>
      <c r="H25" s="2">
        <v>342</v>
      </c>
      <c r="I25" s="2">
        <v>246</v>
      </c>
      <c r="J25" s="2">
        <v>275</v>
      </c>
      <c r="K25" s="2">
        <v>398</v>
      </c>
      <c r="L25" s="2">
        <v>173</v>
      </c>
      <c r="M25" s="2">
        <v>289</v>
      </c>
      <c r="N25" s="2">
        <v>331</v>
      </c>
      <c r="O25" s="2">
        <v>476</v>
      </c>
      <c r="P25" s="2">
        <v>274</v>
      </c>
      <c r="Q25" s="2">
        <v>380</v>
      </c>
      <c r="R25" s="2">
        <v>323</v>
      </c>
      <c r="S25" s="2">
        <v>579</v>
      </c>
      <c r="T25" s="11">
        <f>SUM(H25:S25)</f>
        <v>4086</v>
      </c>
      <c r="U25" s="18">
        <f>(T25/$T$60)*100</f>
        <v>3.7943650985271993</v>
      </c>
      <c r="V25" s="18">
        <f>V24+U25</f>
        <v>62.777891276489051</v>
      </c>
      <c r="W25" s="2">
        <f t="shared" si="1"/>
        <v>340.5</v>
      </c>
      <c r="Y25"/>
      <c r="Z25" s="2"/>
    </row>
    <row r="26" spans="2:26" ht="12.75" customHeight="1" x14ac:dyDescent="0.2">
      <c r="B26" s="5">
        <v>10</v>
      </c>
      <c r="C26" s="1" t="s">
        <v>3</v>
      </c>
      <c r="D26" s="70">
        <v>426</v>
      </c>
      <c r="E26" s="71">
        <v>562</v>
      </c>
      <c r="F26" s="71">
        <v>346</v>
      </c>
      <c r="G26" s="71">
        <v>445</v>
      </c>
      <c r="H26" s="2">
        <v>422</v>
      </c>
      <c r="I26" s="2">
        <v>491</v>
      </c>
      <c r="J26" s="2">
        <v>314</v>
      </c>
      <c r="K26" s="2">
        <v>255</v>
      </c>
      <c r="L26" s="2">
        <v>304</v>
      </c>
      <c r="M26" s="2">
        <v>367</v>
      </c>
      <c r="N26" s="2">
        <v>240</v>
      </c>
      <c r="O26" s="2">
        <v>314</v>
      </c>
      <c r="P26" s="2">
        <v>317</v>
      </c>
      <c r="Q26" s="2">
        <v>390</v>
      </c>
      <c r="R26" s="2">
        <v>0</v>
      </c>
      <c r="S26" s="2">
        <v>0</v>
      </c>
      <c r="T26" s="11">
        <f>SUM(H26:S26)</f>
        <v>3414</v>
      </c>
      <c r="U26" s="18">
        <f>(T26/$T$60)*100</f>
        <v>3.1703285478149432</v>
      </c>
      <c r="V26" s="18">
        <f>V25+U26</f>
        <v>65.94821982430399</v>
      </c>
      <c r="W26" s="2">
        <f t="shared" si="1"/>
        <v>284.5</v>
      </c>
      <c r="Y26"/>
      <c r="Z26" s="2"/>
    </row>
    <row r="27" spans="2:26" ht="12.75" customHeight="1" x14ac:dyDescent="0.2">
      <c r="B27" s="5">
        <v>11</v>
      </c>
      <c r="C27" s="1" t="s">
        <v>8</v>
      </c>
      <c r="D27" s="70">
        <v>264</v>
      </c>
      <c r="E27" s="71">
        <v>227</v>
      </c>
      <c r="F27" s="71">
        <v>283</v>
      </c>
      <c r="G27" s="71">
        <v>380</v>
      </c>
      <c r="H27" s="2">
        <v>301</v>
      </c>
      <c r="I27" s="2">
        <v>301</v>
      </c>
      <c r="J27" s="2">
        <v>326</v>
      </c>
      <c r="K27" s="2">
        <v>296</v>
      </c>
      <c r="L27" s="2">
        <v>292</v>
      </c>
      <c r="M27" s="2">
        <v>275</v>
      </c>
      <c r="N27" s="2">
        <v>375</v>
      </c>
      <c r="O27" s="2">
        <v>192</v>
      </c>
      <c r="P27" s="2">
        <v>168</v>
      </c>
      <c r="Q27" s="2">
        <v>188</v>
      </c>
      <c r="R27" s="2">
        <v>172</v>
      </c>
      <c r="S27" s="2">
        <v>229</v>
      </c>
      <c r="T27" s="11">
        <f>SUM(H27:S27)</f>
        <v>3115</v>
      </c>
      <c r="U27" s="18">
        <f>(T27/$T$60)*100</f>
        <v>2.8926694277807701</v>
      </c>
      <c r="V27" s="18">
        <f>V26+U27</f>
        <v>68.840889252084764</v>
      </c>
      <c r="W27" s="2">
        <f t="shared" si="1"/>
        <v>259.58333333333331</v>
      </c>
      <c r="Y27"/>
      <c r="Z27" s="2"/>
    </row>
    <row r="28" spans="2:26" ht="12.75" customHeight="1" x14ac:dyDescent="0.2">
      <c r="B28" s="16">
        <v>12</v>
      </c>
      <c r="C28" s="2" t="s">
        <v>11</v>
      </c>
      <c r="D28" s="71">
        <v>198</v>
      </c>
      <c r="E28" s="71">
        <v>224</v>
      </c>
      <c r="F28" s="71">
        <v>107</v>
      </c>
      <c r="G28" s="71">
        <v>186</v>
      </c>
      <c r="H28" s="2">
        <v>154</v>
      </c>
      <c r="I28" s="2">
        <v>178</v>
      </c>
      <c r="J28" s="2">
        <v>176</v>
      </c>
      <c r="K28" s="2">
        <v>323</v>
      </c>
      <c r="L28" s="2">
        <v>167</v>
      </c>
      <c r="M28" s="2">
        <v>171</v>
      </c>
      <c r="N28" s="2">
        <v>205</v>
      </c>
      <c r="O28" s="2">
        <v>310</v>
      </c>
      <c r="P28" s="2">
        <v>251</v>
      </c>
      <c r="Q28" s="2">
        <v>241</v>
      </c>
      <c r="R28" s="2">
        <v>277</v>
      </c>
      <c r="S28" s="2">
        <v>370</v>
      </c>
      <c r="T28" s="11">
        <f>SUM(H28:S28)</f>
        <v>2823</v>
      </c>
      <c r="U28" s="18">
        <f>(T28/$T$60)*100</f>
        <v>2.6215106884831822</v>
      </c>
      <c r="V28" s="18">
        <f>V27+U28</f>
        <v>71.462399940567948</v>
      </c>
      <c r="W28" s="2">
        <f t="shared" si="1"/>
        <v>235.25</v>
      </c>
      <c r="Y28"/>
      <c r="Z28" s="2"/>
    </row>
    <row r="29" spans="2:26" ht="12.75" customHeight="1" x14ac:dyDescent="0.2">
      <c r="B29" s="16">
        <v>13</v>
      </c>
      <c r="C29" s="2" t="s">
        <v>12</v>
      </c>
      <c r="D29" s="71">
        <v>341</v>
      </c>
      <c r="E29" s="71">
        <v>221</v>
      </c>
      <c r="F29" s="71">
        <v>132</v>
      </c>
      <c r="G29" s="71">
        <v>173</v>
      </c>
      <c r="H29" s="2">
        <v>169</v>
      </c>
      <c r="I29" s="2">
        <v>123</v>
      </c>
      <c r="J29" s="2">
        <v>212</v>
      </c>
      <c r="K29" s="2">
        <v>193</v>
      </c>
      <c r="L29" s="2">
        <v>114</v>
      </c>
      <c r="M29" s="2">
        <v>232</v>
      </c>
      <c r="N29" s="2">
        <v>329</v>
      </c>
      <c r="O29" s="2">
        <v>289</v>
      </c>
      <c r="P29" s="2">
        <v>236</v>
      </c>
      <c r="Q29" s="2">
        <v>286</v>
      </c>
      <c r="R29" s="2">
        <v>284</v>
      </c>
      <c r="S29" s="2">
        <v>294</v>
      </c>
      <c r="T29" s="11">
        <f>SUM(H29:S29)</f>
        <v>2761</v>
      </c>
      <c r="U29" s="18">
        <f>(T29/$T$60)*100</f>
        <v>2.5639358876734208</v>
      </c>
      <c r="V29" s="18">
        <f>V28+U29</f>
        <v>74.026335828241372</v>
      </c>
      <c r="W29" s="2">
        <f t="shared" si="1"/>
        <v>230.08333333333334</v>
      </c>
      <c r="Y29"/>
      <c r="Z29" s="2"/>
    </row>
    <row r="30" spans="2:26" ht="12.75" customHeight="1" x14ac:dyDescent="0.2">
      <c r="B30" s="16">
        <v>14</v>
      </c>
      <c r="C30" s="1" t="s">
        <v>14</v>
      </c>
      <c r="D30" s="71">
        <v>83</v>
      </c>
      <c r="E30" s="71">
        <v>78</v>
      </c>
      <c r="F30" s="70">
        <v>91</v>
      </c>
      <c r="G30" s="70">
        <v>122</v>
      </c>
      <c r="H30" s="1">
        <v>274</v>
      </c>
      <c r="I30" s="1">
        <v>270</v>
      </c>
      <c r="J30" s="1">
        <v>176</v>
      </c>
      <c r="K30" s="1">
        <v>124</v>
      </c>
      <c r="L30" s="1">
        <v>170</v>
      </c>
      <c r="M30" s="1">
        <v>246</v>
      </c>
      <c r="N30" s="1">
        <v>281</v>
      </c>
      <c r="O30" s="1">
        <v>190</v>
      </c>
      <c r="P30" s="1">
        <v>239</v>
      </c>
      <c r="Q30" s="1">
        <v>158</v>
      </c>
      <c r="R30" s="1">
        <v>121</v>
      </c>
      <c r="S30" s="1">
        <v>237</v>
      </c>
      <c r="T30" s="11">
        <f>SUM(H30:S30)</f>
        <v>2486</v>
      </c>
      <c r="U30" s="18">
        <f>(T30/$T$60)*100</f>
        <v>2.3085637873075422</v>
      </c>
      <c r="V30" s="18">
        <f>V29+U30</f>
        <v>76.33489961554892</v>
      </c>
      <c r="W30" s="2">
        <f t="shared" si="1"/>
        <v>207.16666666666666</v>
      </c>
      <c r="Y30"/>
      <c r="Z30" s="2"/>
    </row>
    <row r="31" spans="2:26" ht="12.75" customHeight="1" x14ac:dyDescent="0.2">
      <c r="B31" s="16">
        <v>15</v>
      </c>
      <c r="C31" s="1" t="s">
        <v>27</v>
      </c>
      <c r="D31" s="71">
        <v>63</v>
      </c>
      <c r="E31" s="71">
        <v>64</v>
      </c>
      <c r="F31" s="70">
        <v>30</v>
      </c>
      <c r="G31" s="70">
        <v>72</v>
      </c>
      <c r="H31" s="1">
        <v>95</v>
      </c>
      <c r="I31" s="1">
        <v>58</v>
      </c>
      <c r="J31" s="1">
        <v>52</v>
      </c>
      <c r="K31" s="1">
        <v>141</v>
      </c>
      <c r="L31" s="1">
        <v>153</v>
      </c>
      <c r="M31" s="1">
        <v>192</v>
      </c>
      <c r="N31" s="1">
        <v>298</v>
      </c>
      <c r="O31" s="1">
        <v>204</v>
      </c>
      <c r="P31" s="1">
        <v>231</v>
      </c>
      <c r="Q31" s="1">
        <v>297</v>
      </c>
      <c r="R31" s="1">
        <v>255</v>
      </c>
      <c r="S31" s="1">
        <v>304</v>
      </c>
      <c r="T31" s="11">
        <f>SUM(H31:S31)</f>
        <v>2280</v>
      </c>
      <c r="U31" s="18">
        <f>(T31/$T$60)*100</f>
        <v>2.1172668684880112</v>
      </c>
      <c r="V31" s="18">
        <f>V30+U31</f>
        <v>78.452166484036937</v>
      </c>
      <c r="W31" s="2">
        <f t="shared" si="1"/>
        <v>190</v>
      </c>
      <c r="Y31"/>
      <c r="Z31" s="2"/>
    </row>
    <row r="32" spans="2:26" ht="12.75" customHeight="1" x14ac:dyDescent="0.2">
      <c r="B32" s="16">
        <v>16</v>
      </c>
      <c r="C32" s="1" t="s">
        <v>24</v>
      </c>
      <c r="D32" s="71">
        <v>110</v>
      </c>
      <c r="E32" s="71">
        <v>77</v>
      </c>
      <c r="F32" s="70">
        <v>85</v>
      </c>
      <c r="G32" s="70">
        <v>128</v>
      </c>
      <c r="H32" s="1">
        <v>117</v>
      </c>
      <c r="I32" s="1">
        <v>100</v>
      </c>
      <c r="J32" s="1">
        <v>82</v>
      </c>
      <c r="K32" s="1">
        <v>113</v>
      </c>
      <c r="L32" s="1">
        <v>59</v>
      </c>
      <c r="M32" s="1">
        <v>123</v>
      </c>
      <c r="N32" s="1">
        <v>171</v>
      </c>
      <c r="O32" s="1">
        <v>247</v>
      </c>
      <c r="P32" s="1">
        <v>288</v>
      </c>
      <c r="Q32" s="1">
        <v>241</v>
      </c>
      <c r="R32" s="1">
        <v>273</v>
      </c>
      <c r="S32" s="1">
        <v>285</v>
      </c>
      <c r="T32" s="11">
        <f>SUM(H32:S32)</f>
        <v>2099</v>
      </c>
      <c r="U32" s="18">
        <f>(T32/$T$60)*100</f>
        <v>1.9491855951562875</v>
      </c>
      <c r="V32" s="18">
        <f>V31+U32</f>
        <v>80.401352079193231</v>
      </c>
      <c r="W32" s="2">
        <f t="shared" si="1"/>
        <v>174.91666666666666</v>
      </c>
      <c r="Y32"/>
      <c r="Z32" s="2"/>
    </row>
    <row r="33" spans="2:26" ht="12.75" customHeight="1" x14ac:dyDescent="0.2">
      <c r="B33" s="5">
        <v>18</v>
      </c>
      <c r="C33" s="2" t="s">
        <v>15</v>
      </c>
      <c r="D33" s="71">
        <v>244</v>
      </c>
      <c r="E33" s="71">
        <v>195</v>
      </c>
      <c r="F33" s="71">
        <v>172</v>
      </c>
      <c r="G33" s="71">
        <v>171</v>
      </c>
      <c r="H33" s="2">
        <v>195</v>
      </c>
      <c r="I33" s="2">
        <v>196</v>
      </c>
      <c r="J33" s="2">
        <v>216</v>
      </c>
      <c r="K33" s="2">
        <v>148</v>
      </c>
      <c r="L33" s="2">
        <v>137</v>
      </c>
      <c r="M33" s="2">
        <v>214</v>
      </c>
      <c r="N33" s="2">
        <v>177</v>
      </c>
      <c r="O33" s="2">
        <v>175</v>
      </c>
      <c r="P33" s="2">
        <v>143</v>
      </c>
      <c r="Q33" s="2">
        <v>134</v>
      </c>
      <c r="R33" s="2">
        <v>184</v>
      </c>
      <c r="S33" s="2">
        <v>164</v>
      </c>
      <c r="T33" s="11">
        <f>SUM(H33:S33)</f>
        <v>2083</v>
      </c>
      <c r="U33" s="18">
        <f>(T33/$T$60)*100</f>
        <v>1.9343275820440913</v>
      </c>
      <c r="V33" s="18">
        <f>V32+U33</f>
        <v>82.335679661237322</v>
      </c>
      <c r="W33" s="2">
        <f t="shared" si="1"/>
        <v>173.58333333333334</v>
      </c>
      <c r="Y33"/>
      <c r="Z33" s="2"/>
    </row>
    <row r="34" spans="2:26" ht="12.75" customHeight="1" x14ac:dyDescent="0.2">
      <c r="B34" s="16">
        <v>17</v>
      </c>
      <c r="C34" s="2" t="s">
        <v>21</v>
      </c>
      <c r="D34" s="71">
        <v>124</v>
      </c>
      <c r="E34" s="71">
        <v>111</v>
      </c>
      <c r="F34" s="71">
        <v>259</v>
      </c>
      <c r="G34" s="71">
        <v>236</v>
      </c>
      <c r="H34" s="2">
        <v>250</v>
      </c>
      <c r="I34" s="2">
        <v>127</v>
      </c>
      <c r="J34" s="2">
        <v>67</v>
      </c>
      <c r="K34" s="2">
        <v>215</v>
      </c>
      <c r="L34" s="2">
        <v>197</v>
      </c>
      <c r="M34" s="2">
        <v>117</v>
      </c>
      <c r="N34" s="2">
        <v>166</v>
      </c>
      <c r="O34" s="2">
        <v>184</v>
      </c>
      <c r="P34" s="2">
        <v>115</v>
      </c>
      <c r="Q34" s="2">
        <v>184</v>
      </c>
      <c r="R34" s="2">
        <v>156</v>
      </c>
      <c r="S34" s="2">
        <v>195</v>
      </c>
      <c r="T34" s="11">
        <f>SUM(H34:S34)</f>
        <v>1973</v>
      </c>
      <c r="U34" s="18">
        <f>(T34/$T$60)*100</f>
        <v>1.8321787418977398</v>
      </c>
      <c r="V34" s="18">
        <f>V33+U34</f>
        <v>84.167858403135057</v>
      </c>
      <c r="W34" s="2">
        <f t="shared" si="1"/>
        <v>164.41666666666666</v>
      </c>
      <c r="Y34"/>
      <c r="Z34" s="2"/>
    </row>
    <row r="35" spans="2:26" ht="12.75" customHeight="1" x14ac:dyDescent="0.2">
      <c r="B35" s="5">
        <v>19</v>
      </c>
      <c r="C35" s="2" t="s">
        <v>13</v>
      </c>
      <c r="D35" s="71">
        <v>185</v>
      </c>
      <c r="E35" s="71">
        <v>158</v>
      </c>
      <c r="F35" s="71">
        <v>190</v>
      </c>
      <c r="G35" s="71">
        <v>116</v>
      </c>
      <c r="H35" s="2">
        <v>113</v>
      </c>
      <c r="I35" s="2">
        <v>106</v>
      </c>
      <c r="J35" s="2">
        <v>83</v>
      </c>
      <c r="K35" s="2">
        <v>139</v>
      </c>
      <c r="L35" s="2">
        <v>107</v>
      </c>
      <c r="M35" s="2">
        <v>126</v>
      </c>
      <c r="N35" s="2">
        <v>50</v>
      </c>
      <c r="O35" s="2">
        <v>138</v>
      </c>
      <c r="P35" s="2">
        <v>171</v>
      </c>
      <c r="Q35" s="2">
        <v>220</v>
      </c>
      <c r="R35" s="2">
        <v>209</v>
      </c>
      <c r="S35" s="2">
        <v>264</v>
      </c>
      <c r="T35" s="11">
        <f>SUM(H35:S35)</f>
        <v>1726</v>
      </c>
      <c r="U35" s="18">
        <f>(T35/$T$60)*100</f>
        <v>1.6028081644782051</v>
      </c>
      <c r="V35" s="18">
        <f>V34+U35</f>
        <v>85.770666567613262</v>
      </c>
      <c r="W35" s="2">
        <f t="shared" si="1"/>
        <v>143.83333333333334</v>
      </c>
      <c r="Y35"/>
      <c r="Z35" s="2"/>
    </row>
    <row r="36" spans="2:26" ht="12.75" customHeight="1" x14ac:dyDescent="0.2">
      <c r="B36" s="5">
        <v>20</v>
      </c>
      <c r="C36" s="1" t="s">
        <v>20</v>
      </c>
      <c r="D36" s="71">
        <v>79</v>
      </c>
      <c r="E36" s="71">
        <v>76</v>
      </c>
      <c r="F36" s="70">
        <v>71</v>
      </c>
      <c r="G36" s="70">
        <v>123</v>
      </c>
      <c r="H36" s="1">
        <v>125</v>
      </c>
      <c r="I36" s="1">
        <v>63</v>
      </c>
      <c r="J36" s="1">
        <v>106</v>
      </c>
      <c r="K36" s="1">
        <v>78</v>
      </c>
      <c r="L36" s="1">
        <v>116</v>
      </c>
      <c r="M36" s="1">
        <v>101</v>
      </c>
      <c r="N36" s="1">
        <v>144</v>
      </c>
      <c r="O36" s="1">
        <v>115</v>
      </c>
      <c r="P36" s="1">
        <v>151</v>
      </c>
      <c r="Q36" s="1">
        <v>104</v>
      </c>
      <c r="R36" s="1">
        <v>102</v>
      </c>
      <c r="S36" s="1">
        <v>115</v>
      </c>
      <c r="T36" s="11">
        <f>SUM(H36:S36)</f>
        <v>1320</v>
      </c>
      <c r="U36" s="18">
        <f>(T36/$T$60)*100</f>
        <v>1.2257860817562172</v>
      </c>
      <c r="V36" s="18">
        <f>V35+U36</f>
        <v>86.996452649369473</v>
      </c>
      <c r="W36" s="2">
        <f t="shared" si="1"/>
        <v>110</v>
      </c>
      <c r="Y36"/>
      <c r="Z36" s="2"/>
    </row>
    <row r="37" spans="2:26" ht="12.75" customHeight="1" x14ac:dyDescent="0.2">
      <c r="B37" s="5">
        <v>21</v>
      </c>
      <c r="C37" s="2" t="s">
        <v>36</v>
      </c>
      <c r="D37" s="71">
        <v>201</v>
      </c>
      <c r="E37" s="71">
        <v>296</v>
      </c>
      <c r="F37" s="71">
        <v>181</v>
      </c>
      <c r="G37" s="71">
        <v>191</v>
      </c>
      <c r="H37" s="2">
        <v>116</v>
      </c>
      <c r="I37" s="2">
        <v>71</v>
      </c>
      <c r="J37" s="2">
        <v>195</v>
      </c>
      <c r="K37" s="2">
        <v>102</v>
      </c>
      <c r="L37" s="2">
        <v>81</v>
      </c>
      <c r="M37" s="2">
        <v>60</v>
      </c>
      <c r="N37" s="2">
        <v>76</v>
      </c>
      <c r="O37" s="2">
        <v>120</v>
      </c>
      <c r="P37" s="2">
        <v>124</v>
      </c>
      <c r="Q37" s="2">
        <v>47</v>
      </c>
      <c r="R37" s="2">
        <v>130</v>
      </c>
      <c r="S37" s="2">
        <v>151</v>
      </c>
      <c r="T37" s="11">
        <f>SUM(H37:S37)</f>
        <v>1273</v>
      </c>
      <c r="U37" s="18">
        <f>(T37/$T$60)*100</f>
        <v>1.1821406682391395</v>
      </c>
      <c r="V37" s="18">
        <f>V36+U37</f>
        <v>88.178593317608616</v>
      </c>
      <c r="W37" s="2">
        <f t="shared" si="1"/>
        <v>106.08333333333333</v>
      </c>
      <c r="Y37"/>
      <c r="Z37" s="2"/>
    </row>
    <row r="38" spans="2:26" ht="12.75" customHeight="1" x14ac:dyDescent="0.2">
      <c r="B38" s="5">
        <v>22</v>
      </c>
      <c r="C38" s="1" t="s">
        <v>17</v>
      </c>
      <c r="D38" s="71">
        <v>126</v>
      </c>
      <c r="E38" s="71">
        <v>85</v>
      </c>
      <c r="F38" s="70">
        <v>160</v>
      </c>
      <c r="G38" s="70">
        <v>118</v>
      </c>
      <c r="H38" s="1">
        <v>190</v>
      </c>
      <c r="I38" s="1">
        <v>160</v>
      </c>
      <c r="J38" s="1">
        <v>132</v>
      </c>
      <c r="K38" s="1">
        <v>96</v>
      </c>
      <c r="L38" s="1">
        <v>95</v>
      </c>
      <c r="M38" s="1">
        <v>114</v>
      </c>
      <c r="N38" s="1">
        <v>97</v>
      </c>
      <c r="O38" s="1">
        <v>100</v>
      </c>
      <c r="P38" s="1">
        <v>97</v>
      </c>
      <c r="Q38" s="1">
        <v>76</v>
      </c>
      <c r="R38" s="1">
        <v>58</v>
      </c>
      <c r="S38" s="1">
        <v>58</v>
      </c>
      <c r="T38" s="11">
        <f>SUM(H38:S38)</f>
        <v>1273</v>
      </c>
      <c r="U38" s="18">
        <f>(T38/$T$60)*100</f>
        <v>1.1821406682391395</v>
      </c>
      <c r="V38" s="18">
        <f>V37+U38</f>
        <v>89.360733985847759</v>
      </c>
      <c r="W38" s="2">
        <f t="shared" si="1"/>
        <v>106.08333333333333</v>
      </c>
      <c r="Y38"/>
      <c r="Z38" s="2"/>
    </row>
    <row r="39" spans="2:26" ht="12.75" customHeight="1" x14ac:dyDescent="0.2">
      <c r="B39" s="5">
        <v>24</v>
      </c>
      <c r="C39" s="1" t="s">
        <v>16</v>
      </c>
      <c r="D39" s="71">
        <v>37</v>
      </c>
      <c r="E39" s="71">
        <v>107</v>
      </c>
      <c r="F39" s="70">
        <v>139</v>
      </c>
      <c r="G39" s="70">
        <v>105</v>
      </c>
      <c r="H39" s="1">
        <v>127</v>
      </c>
      <c r="I39" s="1">
        <v>40</v>
      </c>
      <c r="J39" s="1">
        <v>113</v>
      </c>
      <c r="K39" s="1">
        <v>98</v>
      </c>
      <c r="L39" s="1">
        <v>105</v>
      </c>
      <c r="M39" s="1">
        <v>107</v>
      </c>
      <c r="N39" s="1">
        <v>87</v>
      </c>
      <c r="O39" s="1">
        <v>111</v>
      </c>
      <c r="P39" s="1">
        <v>122</v>
      </c>
      <c r="Q39" s="1">
        <v>77</v>
      </c>
      <c r="R39" s="1">
        <v>87</v>
      </c>
      <c r="S39" s="1">
        <v>94</v>
      </c>
      <c r="T39" s="11">
        <f>SUM(H39:S39)</f>
        <v>1168</v>
      </c>
      <c r="U39" s="18">
        <f>(T39/$T$60)*100</f>
        <v>1.0846349571903497</v>
      </c>
      <c r="V39" s="18">
        <f>V38+U39</f>
        <v>90.445368943038105</v>
      </c>
      <c r="W39" s="2">
        <f t="shared" si="1"/>
        <v>97.333333333333329</v>
      </c>
      <c r="Y39"/>
      <c r="Z39" s="2"/>
    </row>
    <row r="40" spans="2:26" ht="12.75" customHeight="1" x14ac:dyDescent="0.2">
      <c r="B40" s="5">
        <v>23</v>
      </c>
      <c r="C40" s="1" t="s">
        <v>23</v>
      </c>
      <c r="D40" s="71">
        <v>63</v>
      </c>
      <c r="E40" s="71">
        <v>65</v>
      </c>
      <c r="F40" s="70">
        <v>53</v>
      </c>
      <c r="G40" s="70">
        <v>76</v>
      </c>
      <c r="H40" s="1">
        <v>89</v>
      </c>
      <c r="I40" s="1">
        <v>65</v>
      </c>
      <c r="J40" s="1">
        <v>119</v>
      </c>
      <c r="K40" s="1">
        <v>100</v>
      </c>
      <c r="L40" s="1">
        <v>107</v>
      </c>
      <c r="M40" s="1">
        <v>90</v>
      </c>
      <c r="N40" s="1">
        <v>108</v>
      </c>
      <c r="O40" s="1">
        <v>78</v>
      </c>
      <c r="P40" s="1">
        <v>105</v>
      </c>
      <c r="Q40" s="1">
        <v>63</v>
      </c>
      <c r="R40" s="1">
        <v>84</v>
      </c>
      <c r="S40" s="1">
        <v>88</v>
      </c>
      <c r="T40" s="11">
        <f>SUM(H40:S40)</f>
        <v>1096</v>
      </c>
      <c r="U40" s="18">
        <f>(T40/$T$60)*100</f>
        <v>1.0177738981854652</v>
      </c>
      <c r="V40" s="18">
        <f>V39+U40</f>
        <v>91.463142841223572</v>
      </c>
      <c r="W40" s="2">
        <f t="shared" si="1"/>
        <v>91.333333333333329</v>
      </c>
      <c r="Y40"/>
      <c r="Z40" s="2"/>
    </row>
    <row r="41" spans="2:26" ht="12.75" customHeight="1" x14ac:dyDescent="0.2">
      <c r="B41" s="5">
        <v>25</v>
      </c>
      <c r="C41" s="1" t="s">
        <v>26</v>
      </c>
      <c r="D41" s="71">
        <v>143</v>
      </c>
      <c r="E41" s="71">
        <v>83</v>
      </c>
      <c r="F41" s="70">
        <v>90</v>
      </c>
      <c r="G41" s="70">
        <v>83</v>
      </c>
      <c r="H41" s="1">
        <v>146</v>
      </c>
      <c r="I41" s="1">
        <v>114</v>
      </c>
      <c r="J41" s="1">
        <v>128</v>
      </c>
      <c r="K41" s="1">
        <v>124</v>
      </c>
      <c r="L41" s="1">
        <v>119</v>
      </c>
      <c r="M41" s="1">
        <v>103</v>
      </c>
      <c r="N41" s="1">
        <v>72</v>
      </c>
      <c r="O41" s="1">
        <v>83</v>
      </c>
      <c r="P41" s="1">
        <v>95</v>
      </c>
      <c r="Q41" s="1">
        <v>22</v>
      </c>
      <c r="R41" s="1">
        <v>21</v>
      </c>
      <c r="S41" s="1">
        <v>38</v>
      </c>
      <c r="T41" s="11">
        <f>SUM(H41:S41)</f>
        <v>1065</v>
      </c>
      <c r="U41" s="18">
        <f>(T41/$T$60)*100</f>
        <v>0.98898649778058434</v>
      </c>
      <c r="V41" s="18">
        <f>V40+U41</f>
        <v>92.452129339004159</v>
      </c>
      <c r="W41" s="2">
        <f t="shared" si="1"/>
        <v>88.75</v>
      </c>
      <c r="Y41"/>
      <c r="Z41" s="2"/>
    </row>
    <row r="42" spans="2:26" ht="12.75" customHeight="1" x14ac:dyDescent="0.2">
      <c r="B42" s="5">
        <v>26</v>
      </c>
      <c r="C42" s="1" t="s">
        <v>22</v>
      </c>
      <c r="D42" s="71">
        <v>74</v>
      </c>
      <c r="E42" s="71">
        <v>68</v>
      </c>
      <c r="F42" s="70">
        <v>44</v>
      </c>
      <c r="G42" s="70">
        <v>53</v>
      </c>
      <c r="H42" s="1">
        <v>94</v>
      </c>
      <c r="I42" s="1">
        <v>117</v>
      </c>
      <c r="J42" s="1">
        <v>80</v>
      </c>
      <c r="K42" s="1">
        <v>88</v>
      </c>
      <c r="L42" s="1">
        <v>61</v>
      </c>
      <c r="M42" s="1">
        <v>23</v>
      </c>
      <c r="N42" s="1">
        <v>69</v>
      </c>
      <c r="O42" s="1">
        <v>76</v>
      </c>
      <c r="P42" s="1">
        <v>113</v>
      </c>
      <c r="Q42" s="1">
        <v>83</v>
      </c>
      <c r="R42" s="1">
        <v>123</v>
      </c>
      <c r="S42" s="1">
        <v>120</v>
      </c>
      <c r="T42" s="11">
        <f>SUM(H42:S42)</f>
        <v>1047</v>
      </c>
      <c r="U42" s="18">
        <f>(T42/$T$60)*100</f>
        <v>0.97227123302936302</v>
      </c>
      <c r="V42" s="18">
        <f>V41+U42</f>
        <v>93.42440057203352</v>
      </c>
      <c r="W42" s="2">
        <f t="shared" si="1"/>
        <v>87.25</v>
      </c>
      <c r="Y42"/>
      <c r="Z42" s="2"/>
    </row>
    <row r="43" spans="2:26" ht="12.75" customHeight="1" x14ac:dyDescent="0.2">
      <c r="B43" s="5">
        <v>28</v>
      </c>
      <c r="C43" s="1" t="s">
        <v>18</v>
      </c>
      <c r="D43" s="71">
        <v>112</v>
      </c>
      <c r="E43" s="71">
        <v>118</v>
      </c>
      <c r="F43" s="70">
        <v>73</v>
      </c>
      <c r="G43" s="70">
        <v>68</v>
      </c>
      <c r="H43" s="1">
        <v>92</v>
      </c>
      <c r="I43" s="1">
        <v>75</v>
      </c>
      <c r="J43" s="1">
        <v>97</v>
      </c>
      <c r="K43" s="1">
        <v>56</v>
      </c>
      <c r="L43" s="1">
        <v>45</v>
      </c>
      <c r="M43" s="1">
        <v>31</v>
      </c>
      <c r="N43" s="1">
        <v>55</v>
      </c>
      <c r="O43" s="1">
        <v>69</v>
      </c>
      <c r="P43" s="1">
        <v>68</v>
      </c>
      <c r="Q43" s="1">
        <v>99</v>
      </c>
      <c r="R43" s="1">
        <v>95</v>
      </c>
      <c r="S43" s="1">
        <v>123</v>
      </c>
      <c r="T43" s="11">
        <f>SUM(H43:S43)</f>
        <v>905</v>
      </c>
      <c r="U43" s="18">
        <f>(T43/$T$60)*100</f>
        <v>0.84040636665861856</v>
      </c>
      <c r="V43" s="18">
        <f>V42+U43</f>
        <v>94.264806938692132</v>
      </c>
      <c r="W43" s="2">
        <f t="shared" si="1"/>
        <v>75.416666666666671</v>
      </c>
      <c r="Y43"/>
      <c r="Z43" s="2"/>
    </row>
    <row r="44" spans="2:26" ht="12.75" customHeight="1" x14ac:dyDescent="0.2">
      <c r="B44" s="5">
        <v>27</v>
      </c>
      <c r="C44" s="1" t="s">
        <v>25</v>
      </c>
      <c r="D44" s="71">
        <v>151</v>
      </c>
      <c r="E44" s="71">
        <v>101</v>
      </c>
      <c r="F44" s="70">
        <v>82</v>
      </c>
      <c r="G44" s="70">
        <v>162</v>
      </c>
      <c r="H44" s="1">
        <v>92</v>
      </c>
      <c r="I44" s="1">
        <v>66</v>
      </c>
      <c r="J44" s="1">
        <v>38</v>
      </c>
      <c r="K44" s="1">
        <v>123</v>
      </c>
      <c r="L44" s="1">
        <v>30</v>
      </c>
      <c r="M44" s="1">
        <v>39</v>
      </c>
      <c r="N44" s="1">
        <v>44</v>
      </c>
      <c r="O44" s="1">
        <v>73</v>
      </c>
      <c r="P44" s="1">
        <v>25</v>
      </c>
      <c r="Q44" s="1">
        <v>60</v>
      </c>
      <c r="R44" s="1">
        <v>89</v>
      </c>
      <c r="S44" s="1">
        <v>217</v>
      </c>
      <c r="T44" s="11">
        <f>SUM(H44:S44)</f>
        <v>896</v>
      </c>
      <c r="U44" s="18">
        <f>(T44/$T$60)*100</f>
        <v>0.83204873428300796</v>
      </c>
      <c r="V44" s="18">
        <f>V43+U44</f>
        <v>95.096855672975138</v>
      </c>
      <c r="W44" s="2">
        <f t="shared" si="1"/>
        <v>74.666666666666671</v>
      </c>
      <c r="Y44"/>
      <c r="Z44" s="2"/>
    </row>
    <row r="45" spans="2:26" ht="12.75" customHeight="1" x14ac:dyDescent="0.2">
      <c r="B45" s="5">
        <v>29</v>
      </c>
      <c r="C45" s="1" t="s">
        <v>28</v>
      </c>
      <c r="D45" s="70">
        <v>10</v>
      </c>
      <c r="E45" s="71">
        <v>26</v>
      </c>
      <c r="F45" s="70">
        <v>99</v>
      </c>
      <c r="G45" s="70">
        <v>64</v>
      </c>
      <c r="H45" s="1">
        <v>42</v>
      </c>
      <c r="I45" s="1">
        <v>55</v>
      </c>
      <c r="J45" s="1">
        <v>73</v>
      </c>
      <c r="K45" s="1">
        <v>66</v>
      </c>
      <c r="L45" s="1">
        <v>74</v>
      </c>
      <c r="M45" s="1">
        <v>73</v>
      </c>
      <c r="N45" s="1">
        <v>41</v>
      </c>
      <c r="O45" s="1">
        <v>58</v>
      </c>
      <c r="P45" s="1">
        <v>36</v>
      </c>
      <c r="Q45" s="1">
        <v>74</v>
      </c>
      <c r="R45" s="1">
        <v>111</v>
      </c>
      <c r="S45" s="1">
        <v>111</v>
      </c>
      <c r="T45" s="11">
        <f>SUM(H45:S45)</f>
        <v>814</v>
      </c>
      <c r="U45" s="18">
        <f>(T45/$T$60)*100</f>
        <v>0.75590141708300052</v>
      </c>
      <c r="V45" s="18">
        <f>V44+U45</f>
        <v>95.852757090058134</v>
      </c>
      <c r="W45" s="2">
        <f t="shared" si="1"/>
        <v>67.833333333333329</v>
      </c>
      <c r="Y45"/>
      <c r="Z45" s="2"/>
    </row>
    <row r="46" spans="2:26" ht="12.75" customHeight="1" x14ac:dyDescent="0.2">
      <c r="B46" s="5">
        <v>30</v>
      </c>
      <c r="C46" s="1" t="s">
        <v>29</v>
      </c>
      <c r="D46" s="70">
        <v>0</v>
      </c>
      <c r="E46" s="71">
        <v>11</v>
      </c>
      <c r="F46" s="70">
        <v>32</v>
      </c>
      <c r="G46" s="70">
        <v>72</v>
      </c>
      <c r="H46" s="1">
        <v>52</v>
      </c>
      <c r="I46" s="1">
        <v>30</v>
      </c>
      <c r="J46" s="1">
        <v>23</v>
      </c>
      <c r="K46" s="1">
        <v>16</v>
      </c>
      <c r="L46" s="1">
        <v>65</v>
      </c>
      <c r="M46" s="1">
        <v>82</v>
      </c>
      <c r="N46" s="1">
        <v>85</v>
      </c>
      <c r="O46" s="1">
        <v>73</v>
      </c>
      <c r="P46" s="1">
        <v>81</v>
      </c>
      <c r="Q46" s="1">
        <v>82</v>
      </c>
      <c r="R46" s="1">
        <v>65</v>
      </c>
      <c r="S46" s="1">
        <v>52</v>
      </c>
      <c r="T46" s="11">
        <f>SUM(H46:S46)</f>
        <v>706</v>
      </c>
      <c r="U46" s="18">
        <f>(T46/$T$60)*100</f>
        <v>0.65560982857567374</v>
      </c>
      <c r="V46" s="18">
        <f>V45+U46</f>
        <v>96.508366918633811</v>
      </c>
      <c r="W46" s="2">
        <f t="shared" si="1"/>
        <v>58.833333333333336</v>
      </c>
      <c r="Y46"/>
      <c r="Z46" s="2"/>
    </row>
    <row r="47" spans="2:26" ht="12.75" customHeight="1" x14ac:dyDescent="0.2">
      <c r="B47" s="5">
        <v>31</v>
      </c>
      <c r="C47" s="1" t="s">
        <v>30</v>
      </c>
      <c r="D47" s="70">
        <v>13</v>
      </c>
      <c r="E47" s="71">
        <v>0</v>
      </c>
      <c r="F47" s="70">
        <v>7</v>
      </c>
      <c r="G47" s="70">
        <v>39</v>
      </c>
      <c r="H47" s="1">
        <v>28</v>
      </c>
      <c r="I47" s="1">
        <v>0</v>
      </c>
      <c r="J47" s="1">
        <v>38</v>
      </c>
      <c r="K47" s="1">
        <v>41</v>
      </c>
      <c r="L47" s="1">
        <v>55</v>
      </c>
      <c r="M47" s="1">
        <v>36</v>
      </c>
      <c r="N47" s="1">
        <v>25</v>
      </c>
      <c r="O47" s="1">
        <v>63</v>
      </c>
      <c r="P47" s="1">
        <v>75</v>
      </c>
      <c r="Q47" s="1">
        <v>86</v>
      </c>
      <c r="R47" s="1">
        <v>74</v>
      </c>
      <c r="S47" s="1">
        <v>161</v>
      </c>
      <c r="T47" s="11">
        <f>SUM(H47:S47)</f>
        <v>682</v>
      </c>
      <c r="U47" s="18">
        <f>(T47/$T$60)*100</f>
        <v>0.63332280890737891</v>
      </c>
      <c r="V47" s="18">
        <f>V46+U47</f>
        <v>97.141689727541191</v>
      </c>
      <c r="W47" s="2">
        <f t="shared" si="1"/>
        <v>56.833333333333336</v>
      </c>
      <c r="Y47"/>
      <c r="Z47" s="2"/>
    </row>
    <row r="48" spans="2:26" ht="12.75" customHeight="1" x14ac:dyDescent="0.2">
      <c r="B48" s="5">
        <v>32</v>
      </c>
      <c r="C48" s="1" t="s">
        <v>31</v>
      </c>
      <c r="D48" s="71">
        <v>19</v>
      </c>
      <c r="E48" s="71">
        <v>12</v>
      </c>
      <c r="F48" s="70">
        <v>12</v>
      </c>
      <c r="G48" s="70">
        <v>73</v>
      </c>
      <c r="H48" s="1">
        <v>15</v>
      </c>
      <c r="I48" s="1">
        <v>9</v>
      </c>
      <c r="J48" s="1">
        <v>24</v>
      </c>
      <c r="K48" s="1">
        <v>20</v>
      </c>
      <c r="L48" s="1">
        <v>74</v>
      </c>
      <c r="M48" s="1">
        <v>47</v>
      </c>
      <c r="N48" s="1">
        <v>45</v>
      </c>
      <c r="O48" s="1">
        <v>73</v>
      </c>
      <c r="P48" s="1">
        <v>76</v>
      </c>
      <c r="Q48" s="1">
        <v>62</v>
      </c>
      <c r="R48" s="1">
        <v>59</v>
      </c>
      <c r="S48" s="1">
        <v>48</v>
      </c>
      <c r="T48" s="11">
        <f>SUM(H48:S48)</f>
        <v>552</v>
      </c>
      <c r="U48" s="18">
        <f>(T48/$T$60)*100</f>
        <v>0.5126014523707817</v>
      </c>
      <c r="V48" s="18">
        <f>V47+U48</f>
        <v>97.654291179911979</v>
      </c>
      <c r="W48" s="2">
        <f t="shared" si="1"/>
        <v>46</v>
      </c>
      <c r="Y48"/>
      <c r="Z48" s="2"/>
    </row>
    <row r="49" spans="2:26" ht="12.75" customHeight="1" x14ac:dyDescent="0.2">
      <c r="B49" s="5">
        <v>33</v>
      </c>
      <c r="C49" s="1" t="s">
        <v>19</v>
      </c>
      <c r="D49" s="71">
        <v>112</v>
      </c>
      <c r="E49" s="71">
        <v>170</v>
      </c>
      <c r="F49" s="70">
        <v>100</v>
      </c>
      <c r="G49" s="70">
        <v>82</v>
      </c>
      <c r="H49" s="1">
        <v>47</v>
      </c>
      <c r="I49" s="1">
        <v>34</v>
      </c>
      <c r="J49" s="1">
        <v>56</v>
      </c>
      <c r="K49" s="1">
        <v>63</v>
      </c>
      <c r="L49" s="1">
        <v>84</v>
      </c>
      <c r="M49" s="1">
        <v>67</v>
      </c>
      <c r="N49" s="1">
        <v>27</v>
      </c>
      <c r="O49" s="1">
        <v>56</v>
      </c>
      <c r="P49" s="1">
        <v>29</v>
      </c>
      <c r="Q49" s="1">
        <v>54</v>
      </c>
      <c r="R49" s="1">
        <v>0</v>
      </c>
      <c r="S49" s="1">
        <v>14</v>
      </c>
      <c r="T49" s="11">
        <f>SUM(H49:S49)</f>
        <v>531</v>
      </c>
      <c r="U49" s="18">
        <f>(T49/$T$60)*100</f>
        <v>0.49310031016102374</v>
      </c>
      <c r="V49" s="18">
        <f>V48+U49</f>
        <v>98.147391490073005</v>
      </c>
      <c r="W49" s="2">
        <f t="shared" si="1"/>
        <v>44.25</v>
      </c>
      <c r="Y49"/>
      <c r="Z49" s="2"/>
    </row>
    <row r="50" spans="2:26" ht="12.75" customHeight="1" x14ac:dyDescent="0.2">
      <c r="B50" s="5">
        <v>35</v>
      </c>
      <c r="C50" s="1" t="s">
        <v>34</v>
      </c>
      <c r="D50" s="71">
        <v>31</v>
      </c>
      <c r="E50" s="71">
        <v>2</v>
      </c>
      <c r="F50" s="70">
        <v>0</v>
      </c>
      <c r="G50" s="70">
        <v>28</v>
      </c>
      <c r="H50" s="1">
        <v>7</v>
      </c>
      <c r="I50" s="1">
        <v>14</v>
      </c>
      <c r="J50" s="1">
        <v>11</v>
      </c>
      <c r="K50" s="1">
        <v>24</v>
      </c>
      <c r="L50" s="1">
        <v>34</v>
      </c>
      <c r="M50" s="1">
        <v>26</v>
      </c>
      <c r="N50" s="1">
        <v>35</v>
      </c>
      <c r="O50" s="1">
        <v>33</v>
      </c>
      <c r="P50" s="1">
        <v>55</v>
      </c>
      <c r="Q50" s="1">
        <v>38</v>
      </c>
      <c r="R50" s="1">
        <v>87</v>
      </c>
      <c r="S50" s="1">
        <v>94</v>
      </c>
      <c r="T50" s="11">
        <f>SUM(H50:S50)</f>
        <v>458</v>
      </c>
      <c r="U50" s="18">
        <f>(T50/$T$60)*100</f>
        <v>0.42531062533662684</v>
      </c>
      <c r="V50" s="18">
        <f>V49+U50</f>
        <v>98.572702115409626</v>
      </c>
      <c r="W50" s="2">
        <f t="shared" si="1"/>
        <v>38.166666666666664</v>
      </c>
      <c r="Y50"/>
      <c r="Z50" s="2"/>
    </row>
    <row r="51" spans="2:26" ht="12.75" customHeight="1" x14ac:dyDescent="0.2">
      <c r="B51" s="5">
        <v>34</v>
      </c>
      <c r="C51" s="1" t="s">
        <v>37</v>
      </c>
      <c r="D51" s="71">
        <v>0</v>
      </c>
      <c r="E51" s="71">
        <v>0</v>
      </c>
      <c r="F51" s="70">
        <v>39</v>
      </c>
      <c r="G51" s="70">
        <v>9</v>
      </c>
      <c r="H51" s="1">
        <v>9</v>
      </c>
      <c r="I51" s="1">
        <v>22</v>
      </c>
      <c r="J51" s="1">
        <v>14</v>
      </c>
      <c r="K51" s="1">
        <v>2</v>
      </c>
      <c r="L51" s="1">
        <v>54</v>
      </c>
      <c r="M51" s="1">
        <v>35</v>
      </c>
      <c r="N51" s="1">
        <v>65</v>
      </c>
      <c r="O51" s="1">
        <v>43</v>
      </c>
      <c r="P51" s="1">
        <v>36</v>
      </c>
      <c r="Q51" s="1">
        <v>14</v>
      </c>
      <c r="R51" s="1">
        <v>28</v>
      </c>
      <c r="S51" s="1">
        <v>33</v>
      </c>
      <c r="T51" s="11">
        <f>SUM(H51:S51)</f>
        <v>355</v>
      </c>
      <c r="U51" s="18">
        <f>(T51/$T$60)*100</f>
        <v>0.32966216592686143</v>
      </c>
      <c r="V51" s="18">
        <f>V50+U51</f>
        <v>98.902364281336489</v>
      </c>
      <c r="W51" s="2">
        <f t="shared" si="1"/>
        <v>29.583333333333332</v>
      </c>
      <c r="Y51"/>
      <c r="Z51" s="2"/>
    </row>
    <row r="52" spans="2:26" ht="12.75" customHeight="1" x14ac:dyDescent="0.2">
      <c r="B52" s="5">
        <v>36</v>
      </c>
      <c r="C52" s="1" t="s">
        <v>32</v>
      </c>
      <c r="D52" s="71">
        <v>4</v>
      </c>
      <c r="E52" s="71">
        <v>10</v>
      </c>
      <c r="F52" s="70">
        <v>8</v>
      </c>
      <c r="G52" s="70">
        <v>6</v>
      </c>
      <c r="H52" s="1">
        <v>8</v>
      </c>
      <c r="I52" s="1">
        <v>17</v>
      </c>
      <c r="J52" s="1">
        <v>20</v>
      </c>
      <c r="K52" s="1">
        <v>6</v>
      </c>
      <c r="L52" s="1">
        <v>50</v>
      </c>
      <c r="M52" s="1">
        <v>31</v>
      </c>
      <c r="N52" s="1">
        <v>36</v>
      </c>
      <c r="O52" s="1">
        <v>27</v>
      </c>
      <c r="P52" s="1">
        <v>46</v>
      </c>
      <c r="Q52" s="1">
        <v>11</v>
      </c>
      <c r="R52" s="1">
        <v>12</v>
      </c>
      <c r="S52" s="1">
        <v>10</v>
      </c>
      <c r="T52" s="11">
        <f>SUM(H52:S52)</f>
        <v>274</v>
      </c>
      <c r="U52" s="18">
        <f>(T52/$T$60)*100</f>
        <v>0.25444347454636629</v>
      </c>
      <c r="V52" s="18">
        <f>V51+U52</f>
        <v>99.156807755882852</v>
      </c>
      <c r="W52" s="2">
        <f t="shared" si="1"/>
        <v>22.833333333333332</v>
      </c>
      <c r="Y52"/>
      <c r="Z52" s="2"/>
    </row>
    <row r="53" spans="2:26" ht="12.75" customHeight="1" x14ac:dyDescent="0.2">
      <c r="B53" s="5">
        <v>37</v>
      </c>
      <c r="C53" s="1" t="s">
        <v>33</v>
      </c>
      <c r="D53" s="71">
        <v>22</v>
      </c>
      <c r="E53" s="71">
        <v>4</v>
      </c>
      <c r="F53" s="70">
        <v>25</v>
      </c>
      <c r="G53" s="70">
        <v>31</v>
      </c>
      <c r="H53" s="1">
        <v>24</v>
      </c>
      <c r="I53" s="1">
        <v>14</v>
      </c>
      <c r="J53" s="1">
        <v>0</v>
      </c>
      <c r="K53" s="1">
        <v>23</v>
      </c>
      <c r="L53" s="1">
        <v>23</v>
      </c>
      <c r="M53" s="1">
        <v>17</v>
      </c>
      <c r="N53" s="1">
        <v>48</v>
      </c>
      <c r="O53" s="1">
        <v>35</v>
      </c>
      <c r="P53" s="1">
        <v>22</v>
      </c>
      <c r="Q53" s="1">
        <v>0</v>
      </c>
      <c r="R53" s="1">
        <v>37</v>
      </c>
      <c r="S53" s="1">
        <v>29</v>
      </c>
      <c r="T53" s="11">
        <f>SUM(H53:S53)</f>
        <v>272</v>
      </c>
      <c r="U53" s="18">
        <f>(T53/$T$60)*100</f>
        <v>0.25258622290734173</v>
      </c>
      <c r="V53" s="18">
        <f>V52+U53</f>
        <v>99.409393978790192</v>
      </c>
      <c r="W53" s="2">
        <f t="shared" si="1"/>
        <v>22.666666666666668</v>
      </c>
      <c r="Y53"/>
      <c r="Z53" s="2"/>
    </row>
    <row r="54" spans="2:26" ht="12.75" customHeight="1" x14ac:dyDescent="0.2">
      <c r="B54" s="5">
        <v>38</v>
      </c>
      <c r="C54" s="1" t="s">
        <v>44</v>
      </c>
      <c r="D54" s="70">
        <v>0</v>
      </c>
      <c r="E54" s="71">
        <v>0</v>
      </c>
      <c r="F54" s="70">
        <v>0</v>
      </c>
      <c r="G54" s="70">
        <v>0</v>
      </c>
      <c r="H54" s="1">
        <v>0</v>
      </c>
      <c r="I54" s="1">
        <v>0</v>
      </c>
      <c r="J54" s="1">
        <v>8</v>
      </c>
      <c r="K54" s="1">
        <v>21</v>
      </c>
      <c r="L54" s="1">
        <v>16</v>
      </c>
      <c r="M54" s="1">
        <v>15</v>
      </c>
      <c r="N54" s="1">
        <v>12</v>
      </c>
      <c r="O54" s="1">
        <v>16</v>
      </c>
      <c r="P54" s="1">
        <v>20</v>
      </c>
      <c r="Q54" s="1">
        <v>14</v>
      </c>
      <c r="R54" s="1">
        <v>20</v>
      </c>
      <c r="S54" s="1">
        <v>24</v>
      </c>
      <c r="T54" s="11">
        <f>SUM(H54:S54)</f>
        <v>166</v>
      </c>
      <c r="U54" s="18">
        <f>(T54/$T$60)*100</f>
        <v>0.15415188603903943</v>
      </c>
      <c r="V54" s="18">
        <f>V53+U54</f>
        <v>99.563545864829237</v>
      </c>
      <c r="W54" s="2">
        <f t="shared" si="1"/>
        <v>13.833333333333334</v>
      </c>
      <c r="Y54"/>
      <c r="Z54" s="2"/>
    </row>
    <row r="55" spans="2:26" ht="12.75" customHeight="1" x14ac:dyDescent="0.2">
      <c r="B55" s="5">
        <v>38</v>
      </c>
      <c r="C55" s="1" t="s">
        <v>45</v>
      </c>
      <c r="D55" s="70">
        <v>0</v>
      </c>
      <c r="E55" s="71">
        <v>0</v>
      </c>
      <c r="F55" s="70">
        <v>0</v>
      </c>
      <c r="G55" s="70">
        <v>0</v>
      </c>
      <c r="H55" s="1">
        <v>0</v>
      </c>
      <c r="I55" s="1">
        <v>0</v>
      </c>
      <c r="J55" s="1">
        <v>4</v>
      </c>
      <c r="K55" s="1">
        <v>0</v>
      </c>
      <c r="L55" s="1">
        <v>0</v>
      </c>
      <c r="M55" s="1">
        <v>20</v>
      </c>
      <c r="N55" s="1">
        <v>8</v>
      </c>
      <c r="O55" s="1">
        <v>0</v>
      </c>
      <c r="P55" s="1">
        <v>15</v>
      </c>
      <c r="Q55" s="1">
        <v>33</v>
      </c>
      <c r="R55" s="1">
        <v>22</v>
      </c>
      <c r="S55" s="1">
        <v>19</v>
      </c>
      <c r="T55" s="11">
        <f>SUM(H55:S55)</f>
        <v>121</v>
      </c>
      <c r="U55" s="18">
        <f>(T55/$T$60)*100</f>
        <v>0.11236372416098658</v>
      </c>
      <c r="V55" s="18">
        <f>V54+U55</f>
        <v>99.675909588990223</v>
      </c>
      <c r="W55" s="2">
        <f t="shared" si="1"/>
        <v>10.083333333333334</v>
      </c>
      <c r="Y55"/>
      <c r="Z55" s="2"/>
    </row>
    <row r="56" spans="2:26" ht="12.75" customHeight="1" x14ac:dyDescent="0.2">
      <c r="B56" s="5">
        <v>40</v>
      </c>
      <c r="C56" s="1" t="s">
        <v>42</v>
      </c>
      <c r="D56" s="70">
        <v>0</v>
      </c>
      <c r="E56" s="71">
        <v>0</v>
      </c>
      <c r="F56" s="70">
        <v>0</v>
      </c>
      <c r="G56" s="70">
        <v>0</v>
      </c>
      <c r="H56" s="1">
        <v>0</v>
      </c>
      <c r="I56" s="1">
        <v>0</v>
      </c>
      <c r="J56" s="1">
        <v>0</v>
      </c>
      <c r="K56" s="1">
        <v>0</v>
      </c>
      <c r="L56" s="1">
        <v>0</v>
      </c>
      <c r="M56" s="1">
        <v>0</v>
      </c>
      <c r="N56" s="1">
        <v>0</v>
      </c>
      <c r="O56" s="1">
        <v>21</v>
      </c>
      <c r="P56" s="1">
        <v>23</v>
      </c>
      <c r="Q56" s="1">
        <v>23</v>
      </c>
      <c r="R56" s="1">
        <v>31</v>
      </c>
      <c r="S56" s="1">
        <v>23</v>
      </c>
      <c r="T56" s="11">
        <f>SUM(H56:S56)</f>
        <v>121</v>
      </c>
      <c r="U56" s="18">
        <f>(T56/$T$60)*100</f>
        <v>0.11236372416098658</v>
      </c>
      <c r="V56" s="18">
        <f>V55+U56</f>
        <v>99.788273313151208</v>
      </c>
      <c r="W56" s="2">
        <f t="shared" si="1"/>
        <v>10.083333333333334</v>
      </c>
      <c r="Y56"/>
      <c r="Z56" s="2"/>
    </row>
    <row r="57" spans="2:26" ht="12.75" customHeight="1" x14ac:dyDescent="0.2">
      <c r="B57" s="5">
        <v>42</v>
      </c>
      <c r="C57" s="1" t="s">
        <v>39</v>
      </c>
      <c r="D57" s="70">
        <v>0</v>
      </c>
      <c r="E57" s="71">
        <v>0</v>
      </c>
      <c r="F57" s="70">
        <v>6</v>
      </c>
      <c r="G57" s="70">
        <v>9</v>
      </c>
      <c r="H57" s="1">
        <v>0</v>
      </c>
      <c r="I57" s="1">
        <v>0</v>
      </c>
      <c r="J57" s="1">
        <v>0</v>
      </c>
      <c r="K57" s="1">
        <v>0</v>
      </c>
      <c r="L57" s="1">
        <v>6</v>
      </c>
      <c r="M57" s="1">
        <v>9</v>
      </c>
      <c r="N57" s="1">
        <v>0</v>
      </c>
      <c r="O57" s="1">
        <v>14</v>
      </c>
      <c r="P57" s="1">
        <v>0</v>
      </c>
      <c r="Q57" s="1">
        <v>35</v>
      </c>
      <c r="R57" s="1">
        <v>16</v>
      </c>
      <c r="S57" s="1">
        <v>12</v>
      </c>
      <c r="T57" s="11">
        <f>SUM(H57:S57)</f>
        <v>92</v>
      </c>
      <c r="U57" s="18">
        <f>(T57/$T$60)*100</f>
        <v>8.5433575395130287E-2</v>
      </c>
      <c r="V57" s="18">
        <f>V56+U57</f>
        <v>99.873706888546337</v>
      </c>
      <c r="W57" s="2">
        <f t="shared" si="1"/>
        <v>7.666666666666667</v>
      </c>
      <c r="Y57"/>
      <c r="Z57" s="2"/>
    </row>
    <row r="58" spans="2:26" ht="12.75" customHeight="1" x14ac:dyDescent="0.15">
      <c r="B58" s="5">
        <v>41</v>
      </c>
      <c r="C58" s="1" t="s">
        <v>35</v>
      </c>
      <c r="D58" s="70">
        <v>5</v>
      </c>
      <c r="E58" s="71">
        <v>0</v>
      </c>
      <c r="F58" s="70">
        <v>11</v>
      </c>
      <c r="G58" s="70">
        <v>9</v>
      </c>
      <c r="H58" s="1">
        <v>0</v>
      </c>
      <c r="I58" s="1">
        <v>0</v>
      </c>
      <c r="J58" s="1">
        <v>6</v>
      </c>
      <c r="K58" s="1">
        <v>6</v>
      </c>
      <c r="L58" s="1">
        <v>8</v>
      </c>
      <c r="M58" s="1">
        <v>2</v>
      </c>
      <c r="N58" s="1">
        <v>22</v>
      </c>
      <c r="O58" s="1">
        <v>19</v>
      </c>
      <c r="P58" s="1">
        <v>2</v>
      </c>
      <c r="Q58" s="1">
        <v>4</v>
      </c>
      <c r="R58" s="1">
        <v>9</v>
      </c>
      <c r="S58" s="1">
        <v>11</v>
      </c>
      <c r="T58" s="11">
        <f>SUM(H58:S58)</f>
        <v>89</v>
      </c>
      <c r="U58" s="18">
        <f>(T58/$T$60)*100</f>
        <v>8.2647697936593434E-2</v>
      </c>
      <c r="V58" s="18">
        <f>V57+U58</f>
        <v>99.956354586482931</v>
      </c>
      <c r="W58" s="2">
        <f t="shared" si="1"/>
        <v>7.416666666666667</v>
      </c>
    </row>
    <row r="59" spans="2:26" ht="12.75" customHeight="1" x14ac:dyDescent="0.2">
      <c r="B59" s="5">
        <v>43</v>
      </c>
      <c r="C59" s="1" t="s">
        <v>139</v>
      </c>
      <c r="D59" s="70">
        <v>0</v>
      </c>
      <c r="E59" s="71">
        <v>0</v>
      </c>
      <c r="F59" s="70">
        <v>0</v>
      </c>
      <c r="G59" s="70">
        <v>0</v>
      </c>
      <c r="H59" s="1">
        <v>0</v>
      </c>
      <c r="I59" s="1">
        <v>0</v>
      </c>
      <c r="J59" s="1">
        <v>0</v>
      </c>
      <c r="K59" s="1">
        <v>0</v>
      </c>
      <c r="L59" s="1">
        <v>0</v>
      </c>
      <c r="M59" s="1">
        <v>9</v>
      </c>
      <c r="N59" s="1">
        <v>0</v>
      </c>
      <c r="O59" s="1">
        <v>2</v>
      </c>
      <c r="P59" s="1">
        <v>13</v>
      </c>
      <c r="Q59" s="1">
        <v>19</v>
      </c>
      <c r="R59" s="1">
        <v>0</v>
      </c>
      <c r="S59" s="1">
        <v>4</v>
      </c>
      <c r="T59" s="11">
        <f>SUM(H59:S59)</f>
        <v>47</v>
      </c>
      <c r="U59" s="18">
        <f>(T59/$T$60)*100</f>
        <v>4.364541351707743E-2</v>
      </c>
      <c r="V59" s="18">
        <f>V58+U59</f>
        <v>100.00000000000001</v>
      </c>
      <c r="W59" s="2">
        <f t="shared" si="1"/>
        <v>3.9166666666666665</v>
      </c>
      <c r="Y59"/>
      <c r="Z59" s="2"/>
    </row>
    <row r="60" spans="2:26" ht="12.75" customHeight="1" x14ac:dyDescent="0.15">
      <c r="D60" s="4">
        <f>SUM(D17:D59)</f>
        <v>9362</v>
      </c>
      <c r="E60" s="4">
        <f t="shared" ref="E60:T60" si="2">SUM(E17:E59)</f>
        <v>9892</v>
      </c>
      <c r="F60" s="4">
        <f t="shared" si="2"/>
        <v>9513</v>
      </c>
      <c r="G60" s="4">
        <f t="shared" si="2"/>
        <v>9590</v>
      </c>
      <c r="H60" s="4">
        <f t="shared" si="2"/>
        <v>10107</v>
      </c>
      <c r="I60" s="4">
        <f t="shared" si="2"/>
        <v>9628</v>
      </c>
      <c r="J60" s="4">
        <f t="shared" si="2"/>
        <v>9393</v>
      </c>
      <c r="K60" s="4">
        <f t="shared" si="2"/>
        <v>9582</v>
      </c>
      <c r="L60" s="4">
        <f t="shared" si="2"/>
        <v>8581</v>
      </c>
      <c r="M60" s="4">
        <f t="shared" si="2"/>
        <v>8816</v>
      </c>
      <c r="N60" s="4">
        <f t="shared" si="2"/>
        <v>8578</v>
      </c>
      <c r="O60" s="4">
        <f t="shared" si="2"/>
        <v>8711</v>
      </c>
      <c r="P60" s="4">
        <f t="shared" si="2"/>
        <v>8491</v>
      </c>
      <c r="Q60" s="4">
        <f t="shared" si="2"/>
        <v>8353</v>
      </c>
      <c r="R60" s="4">
        <f t="shared" si="2"/>
        <v>7955</v>
      </c>
      <c r="S60" s="4">
        <f t="shared" si="2"/>
        <v>9491</v>
      </c>
      <c r="T60" s="4">
        <f t="shared" si="2"/>
        <v>107686</v>
      </c>
      <c r="U60" s="4"/>
    </row>
    <row r="62" spans="2:26" ht="12.75" customHeight="1" x14ac:dyDescent="0.15">
      <c r="E62" s="1"/>
    </row>
    <row r="63" spans="2:26" ht="12.75" customHeight="1" x14ac:dyDescent="0.15">
      <c r="E63" s="1"/>
    </row>
  </sheetData>
  <sortState xmlns:xlrd2="http://schemas.microsoft.com/office/spreadsheetml/2017/richdata2" ref="C17:Z59">
    <sortCondition descending="1" ref="T17:T59"/>
  </sortState>
  <mergeCells count="2">
    <mergeCell ref="C2:V2"/>
    <mergeCell ref="C3:V3"/>
  </mergeCells>
  <phoneticPr fontId="0" type="noConversion"/>
  <pageMargins left="0.75" right="0.75" top="1" bottom="1" header="0.5" footer="0.5"/>
  <pageSetup paperSize="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W64"/>
  <sheetViews>
    <sheetView workbookViewId="0">
      <selection activeCell="C3" sqref="C3"/>
    </sheetView>
  </sheetViews>
  <sheetFormatPr defaultColWidth="9.140625" defaultRowHeight="12.75" customHeight="1" x14ac:dyDescent="0.15"/>
  <cols>
    <col min="1" max="1" width="8.28515625" style="5" customWidth="1"/>
    <col min="2" max="2" width="5.28515625" style="5" customWidth="1"/>
    <col min="3" max="3" width="9.140625" style="5"/>
    <col min="4" max="4" width="8.42578125" style="5" customWidth="1"/>
    <col min="5" max="5" width="8.5703125" style="5" customWidth="1"/>
    <col min="6" max="8" width="8.85546875" style="5" customWidth="1"/>
    <col min="9" max="9" width="8.140625" style="5" customWidth="1"/>
    <col min="10" max="11" width="8.85546875" style="5" customWidth="1"/>
    <col min="12" max="18" width="8.140625" style="5" customWidth="1"/>
    <col min="19" max="19" width="8.5703125" style="6" customWidth="1"/>
    <col min="20" max="20" width="4.85546875" style="5" customWidth="1"/>
    <col min="21" max="21" width="9.28515625" style="1" customWidth="1"/>
    <col min="22" max="16384" width="9.140625" style="5"/>
  </cols>
  <sheetData>
    <row r="1" spans="2:23" ht="12.75" customHeight="1" thickBot="1" x14ac:dyDescent="0.2"/>
    <row r="2" spans="2:23" ht="18" customHeight="1" thickBot="1" x14ac:dyDescent="0.2">
      <c r="C2" s="84" t="s">
        <v>254</v>
      </c>
      <c r="D2" s="85"/>
      <c r="E2" s="85"/>
      <c r="F2" s="85"/>
      <c r="G2" s="85"/>
      <c r="H2" s="85"/>
      <c r="I2" s="85"/>
      <c r="J2" s="85"/>
      <c r="K2" s="85"/>
      <c r="L2" s="85"/>
      <c r="M2" s="85"/>
      <c r="N2" s="85"/>
      <c r="O2" s="85"/>
      <c r="P2" s="85"/>
      <c r="Q2" s="85"/>
      <c r="R2" s="85"/>
      <c r="S2" s="86"/>
      <c r="U2" s="5"/>
    </row>
    <row r="3" spans="2:23" ht="12.75" customHeight="1" thickBot="1" x14ac:dyDescent="0.2"/>
    <row r="4" spans="2:23" ht="12.75" customHeight="1" x14ac:dyDescent="0.15">
      <c r="C4" s="93" t="s">
        <v>234</v>
      </c>
      <c r="D4" s="94"/>
      <c r="E4" s="94"/>
      <c r="F4" s="94"/>
      <c r="G4" s="94"/>
      <c r="H4" s="94"/>
      <c r="I4" s="94"/>
      <c r="J4" s="94"/>
      <c r="K4" s="94"/>
      <c r="L4" s="94"/>
      <c r="M4" s="94"/>
      <c r="N4" s="94"/>
      <c r="O4" s="94"/>
      <c r="P4" s="94"/>
      <c r="Q4" s="94"/>
      <c r="R4" s="94"/>
      <c r="S4" s="95"/>
      <c r="U4" s="5"/>
    </row>
    <row r="5" spans="2:23" ht="23.25" customHeight="1" thickBot="1" x14ac:dyDescent="0.2">
      <c r="C5" s="96"/>
      <c r="D5" s="97"/>
      <c r="E5" s="97"/>
      <c r="F5" s="97"/>
      <c r="G5" s="97"/>
      <c r="H5" s="97"/>
      <c r="I5" s="97"/>
      <c r="J5" s="97"/>
      <c r="K5" s="97"/>
      <c r="L5" s="97"/>
      <c r="M5" s="97"/>
      <c r="N5" s="97"/>
      <c r="O5" s="97"/>
      <c r="P5" s="97"/>
      <c r="Q5" s="97"/>
      <c r="R5" s="97"/>
      <c r="S5" s="98"/>
      <c r="U5" s="5"/>
    </row>
    <row r="7" spans="2:23" ht="12.75" customHeight="1" x14ac:dyDescent="0.15">
      <c r="C7" s="5" t="s">
        <v>235</v>
      </c>
    </row>
    <row r="8" spans="2:23" ht="12.75" customHeight="1" x14ac:dyDescent="0.15">
      <c r="C8" s="5" t="s">
        <v>236</v>
      </c>
    </row>
    <row r="9" spans="2:23" ht="12.75" customHeight="1" thickBot="1" x14ac:dyDescent="0.2">
      <c r="C9" s="82"/>
      <c r="D9" s="82"/>
      <c r="E9" s="82"/>
      <c r="F9" s="82"/>
      <c r="G9" s="82"/>
      <c r="H9" s="82"/>
      <c r="I9" s="82"/>
      <c r="J9" s="82"/>
      <c r="K9" s="82"/>
      <c r="L9" s="82"/>
      <c r="M9" s="82"/>
      <c r="N9" s="82"/>
      <c r="O9" s="82"/>
      <c r="P9" s="82"/>
      <c r="Q9" s="82"/>
      <c r="R9" s="82"/>
      <c r="S9" s="83"/>
      <c r="U9" s="62"/>
    </row>
    <row r="10" spans="2:23" ht="12.75" customHeight="1" thickBot="1" x14ac:dyDescent="0.2">
      <c r="B10" s="12" t="s">
        <v>41</v>
      </c>
      <c r="C10" s="12" t="s">
        <v>40</v>
      </c>
      <c r="D10" s="12">
        <v>2007</v>
      </c>
      <c r="E10" s="12">
        <v>2008</v>
      </c>
      <c r="F10" s="12">
        <v>2009</v>
      </c>
      <c r="G10" s="12">
        <v>2010</v>
      </c>
      <c r="H10" s="12">
        <v>2011</v>
      </c>
      <c r="I10" s="12">
        <v>2012</v>
      </c>
      <c r="J10" s="12">
        <v>2013</v>
      </c>
      <c r="K10" s="12">
        <v>2014</v>
      </c>
      <c r="L10" s="12">
        <v>2015</v>
      </c>
      <c r="M10" s="12">
        <v>2016</v>
      </c>
      <c r="N10" s="12">
        <v>2017</v>
      </c>
      <c r="O10" s="12">
        <v>2018</v>
      </c>
      <c r="P10" s="12">
        <v>2019</v>
      </c>
      <c r="Q10" s="12">
        <v>2021</v>
      </c>
      <c r="R10" s="12">
        <v>2022</v>
      </c>
      <c r="S10" s="12" t="s">
        <v>38</v>
      </c>
      <c r="U10" s="62"/>
    </row>
    <row r="11" spans="2:23" ht="12.75" customHeight="1" x14ac:dyDescent="0.15">
      <c r="B11" s="5">
        <v>1</v>
      </c>
      <c r="C11" s="3" t="s">
        <v>28</v>
      </c>
      <c r="D11" s="75">
        <v>1.3298295454545457</v>
      </c>
      <c r="E11" s="75">
        <v>1.0520361990950227</v>
      </c>
      <c r="F11" s="75">
        <v>0.44192045475592734</v>
      </c>
      <c r="G11" s="75">
        <v>1.2755607340518498</v>
      </c>
      <c r="H11" s="7">
        <v>2.82</v>
      </c>
      <c r="I11" s="7">
        <v>1.19</v>
      </c>
      <c r="J11" s="7">
        <v>2.33</v>
      </c>
      <c r="K11" s="7">
        <v>1.61</v>
      </c>
      <c r="L11" s="7">
        <v>1.19</v>
      </c>
      <c r="M11" s="7">
        <v>0.77</v>
      </c>
      <c r="N11" s="7">
        <v>1.1000000000000001</v>
      </c>
      <c r="O11" s="7">
        <v>0.44</v>
      </c>
      <c r="P11" s="7">
        <v>0.47</v>
      </c>
      <c r="Q11" s="7">
        <v>1.07</v>
      </c>
      <c r="R11" s="7">
        <v>0.86</v>
      </c>
      <c r="S11" s="9">
        <f>SUM(H11:R11)/11</f>
        <v>1.259090909090909</v>
      </c>
      <c r="T11" s="2"/>
      <c r="U11" s="62"/>
      <c r="W11" s="7"/>
    </row>
    <row r="12" spans="2:23" ht="12.75" customHeight="1" x14ac:dyDescent="0.15">
      <c r="B12" s="5">
        <v>2</v>
      </c>
      <c r="C12" s="3" t="s">
        <v>23</v>
      </c>
      <c r="D12" s="75">
        <v>1.1609623015873016</v>
      </c>
      <c r="E12" s="75">
        <v>1.2098416289592759</v>
      </c>
      <c r="F12" s="75">
        <v>2.1589321490688698</v>
      </c>
      <c r="G12" s="75">
        <v>1.2556430648148655</v>
      </c>
      <c r="H12" s="7">
        <v>0.59</v>
      </c>
      <c r="I12" s="7">
        <v>0.85</v>
      </c>
      <c r="J12" s="7">
        <v>0.52</v>
      </c>
      <c r="K12" s="7">
        <v>1.1000000000000001</v>
      </c>
      <c r="L12" s="7">
        <v>1.45</v>
      </c>
      <c r="M12" s="7">
        <v>2.2000000000000002</v>
      </c>
      <c r="N12" s="7">
        <v>1.48</v>
      </c>
      <c r="O12" s="7">
        <v>0.71</v>
      </c>
      <c r="P12" s="7">
        <v>1.3</v>
      </c>
      <c r="Q12" s="7">
        <v>1.04</v>
      </c>
      <c r="R12" s="7">
        <v>1.45</v>
      </c>
      <c r="S12" s="9">
        <f>SUM(H12:R12)/11</f>
        <v>1.1536363636363633</v>
      </c>
      <c r="T12" s="2"/>
      <c r="U12" s="62"/>
      <c r="W12" s="7"/>
    </row>
    <row r="13" spans="2:23" ht="12.75" customHeight="1" x14ac:dyDescent="0.15">
      <c r="B13" s="5">
        <v>3</v>
      </c>
      <c r="C13" s="3" t="s">
        <v>22</v>
      </c>
      <c r="D13" s="75">
        <v>1.0782401719901722</v>
      </c>
      <c r="E13" s="75">
        <v>1.1564662629757785</v>
      </c>
      <c r="F13" s="75">
        <v>0.99432102320083648</v>
      </c>
      <c r="G13" s="75">
        <v>2.0631273568937418</v>
      </c>
      <c r="H13" s="7">
        <v>0.93</v>
      </c>
      <c r="I13" s="7">
        <v>1.1399999999999999</v>
      </c>
      <c r="J13" s="7">
        <v>0.82</v>
      </c>
      <c r="K13" s="7">
        <v>0.76</v>
      </c>
      <c r="L13" s="7">
        <v>0.89</v>
      </c>
      <c r="M13" s="7">
        <v>2.46</v>
      </c>
      <c r="N13" s="7">
        <v>1.76</v>
      </c>
      <c r="O13" s="7">
        <v>1.6</v>
      </c>
      <c r="P13" s="7">
        <v>0.24</v>
      </c>
      <c r="Q13" s="7">
        <v>1</v>
      </c>
      <c r="R13" s="7">
        <v>0.8</v>
      </c>
      <c r="S13" s="9">
        <f>SUM(H13:R13)/11</f>
        <v>1.1272727272727272</v>
      </c>
      <c r="T13" s="2"/>
      <c r="U13" s="62"/>
      <c r="W13" s="7"/>
    </row>
    <row r="14" spans="2:23" ht="12.75" customHeight="1" x14ac:dyDescent="0.15">
      <c r="B14" s="5">
        <v>4</v>
      </c>
      <c r="C14" s="3" t="s">
        <v>4</v>
      </c>
      <c r="D14" s="75">
        <v>1.1021685091403162</v>
      </c>
      <c r="E14" s="75">
        <v>1.2034800382246762</v>
      </c>
      <c r="F14" s="75">
        <v>1.1536886582546366</v>
      </c>
      <c r="G14" s="75">
        <v>0.93519295280011216</v>
      </c>
      <c r="H14" s="7">
        <v>1.1399999999999999</v>
      </c>
      <c r="I14" s="7">
        <v>0.79</v>
      </c>
      <c r="J14" s="7">
        <v>1.2</v>
      </c>
      <c r="K14" s="7">
        <v>1.1100000000000001</v>
      </c>
      <c r="L14" s="7">
        <v>1.2</v>
      </c>
      <c r="M14" s="7">
        <v>1</v>
      </c>
      <c r="N14" s="7">
        <v>1.53</v>
      </c>
      <c r="O14" s="7">
        <v>1.24</v>
      </c>
      <c r="P14" s="7">
        <v>0.89</v>
      </c>
      <c r="Q14" s="7">
        <v>1.08</v>
      </c>
      <c r="R14" s="7">
        <v>0.97</v>
      </c>
      <c r="S14" s="9">
        <f>SUM(H14:R14)/11</f>
        <v>1.1045454545454547</v>
      </c>
      <c r="T14" s="2"/>
      <c r="U14" s="62"/>
      <c r="W14" s="7"/>
    </row>
    <row r="15" spans="2:23" ht="12.75" customHeight="1" x14ac:dyDescent="0.15">
      <c r="B15" s="5">
        <v>5</v>
      </c>
      <c r="C15" s="3" t="s">
        <v>16</v>
      </c>
      <c r="D15" s="75">
        <v>2.3361870393120396</v>
      </c>
      <c r="E15" s="75">
        <v>1.2142660802638812</v>
      </c>
      <c r="F15" s="75">
        <v>0.7747670175245035</v>
      </c>
      <c r="G15" s="75">
        <v>0.77227826755520146</v>
      </c>
      <c r="H15" s="7">
        <v>1.18</v>
      </c>
      <c r="I15" s="7">
        <v>1.37</v>
      </c>
      <c r="J15" s="7">
        <v>0.71</v>
      </c>
      <c r="K15" s="7">
        <v>0.96</v>
      </c>
      <c r="L15" s="7">
        <v>1.1599999999999999</v>
      </c>
      <c r="M15" s="7">
        <v>1.55</v>
      </c>
      <c r="N15" s="7">
        <v>1.28</v>
      </c>
      <c r="O15" s="7">
        <v>0.93</v>
      </c>
      <c r="P15" s="7">
        <v>1.1499999999999999</v>
      </c>
      <c r="Q15" s="7">
        <v>0.81</v>
      </c>
      <c r="R15" s="7">
        <v>1.02</v>
      </c>
      <c r="S15" s="9">
        <f>SUM(H15:R15)/11</f>
        <v>1.1018181818181818</v>
      </c>
      <c r="T15" s="2"/>
      <c r="U15" s="62"/>
      <c r="W15" s="7"/>
    </row>
    <row r="16" spans="2:23" ht="12.75" customHeight="1" x14ac:dyDescent="0.15">
      <c r="B16" s="5">
        <v>6</v>
      </c>
      <c r="C16" s="3" t="s">
        <v>8</v>
      </c>
      <c r="D16" s="75">
        <v>1.0955982050619835</v>
      </c>
      <c r="E16" s="75">
        <v>1.5212814200570095</v>
      </c>
      <c r="F16" s="75">
        <v>0.78486225913977414</v>
      </c>
      <c r="G16" s="75">
        <v>0.75791192954714193</v>
      </c>
      <c r="H16" s="7">
        <v>1.17</v>
      </c>
      <c r="I16" s="7">
        <v>1.23</v>
      </c>
      <c r="J16" s="7">
        <v>1.43</v>
      </c>
      <c r="K16" s="7">
        <v>0.85</v>
      </c>
      <c r="L16" s="7">
        <v>1</v>
      </c>
      <c r="M16" s="7">
        <v>1.1399999999999999</v>
      </c>
      <c r="N16" s="7">
        <v>1.18</v>
      </c>
      <c r="O16" s="7">
        <v>1.25</v>
      </c>
      <c r="P16" s="7">
        <v>1.1599999999999999</v>
      </c>
      <c r="Q16" s="7">
        <v>0.74</v>
      </c>
      <c r="R16" s="7">
        <v>0.87</v>
      </c>
      <c r="S16" s="9">
        <f>SUM(H16:R16)/11</f>
        <v>1.0927272727272728</v>
      </c>
      <c r="T16" s="2"/>
      <c r="U16" s="62"/>
      <c r="W16" s="7"/>
    </row>
    <row r="17" spans="2:23" ht="12.75" customHeight="1" x14ac:dyDescent="0.15">
      <c r="B17" s="5">
        <v>7</v>
      </c>
      <c r="C17" s="3" t="s">
        <v>1</v>
      </c>
      <c r="D17" s="75">
        <v>1.3344310317709971</v>
      </c>
      <c r="E17" s="75">
        <v>1.2539771845413628</v>
      </c>
      <c r="F17" s="75">
        <v>1.1801261516177726</v>
      </c>
      <c r="G17" s="75">
        <v>1.0276362678791739</v>
      </c>
      <c r="H17" s="7">
        <v>0.95</v>
      </c>
      <c r="I17" s="7">
        <v>1.0900000000000001</v>
      </c>
      <c r="J17" s="7">
        <v>1.18</v>
      </c>
      <c r="K17" s="7">
        <v>0.97</v>
      </c>
      <c r="L17" s="7">
        <v>1.22</v>
      </c>
      <c r="M17" s="7">
        <v>1.0900000000000001</v>
      </c>
      <c r="N17" s="7">
        <v>1.35</v>
      </c>
      <c r="O17" s="7">
        <v>1.06</v>
      </c>
      <c r="P17" s="7">
        <v>0.95</v>
      </c>
      <c r="Q17" s="7">
        <v>0.99</v>
      </c>
      <c r="R17" s="7">
        <v>1.1200000000000001</v>
      </c>
      <c r="S17" s="9">
        <f>SUM(H17:R17)/11</f>
        <v>1.0881818181818181</v>
      </c>
      <c r="T17" s="2"/>
      <c r="U17" s="62"/>
      <c r="W17" s="7"/>
    </row>
    <row r="18" spans="2:23" ht="12.75" customHeight="1" x14ac:dyDescent="0.15">
      <c r="B18" s="5">
        <v>8</v>
      </c>
      <c r="C18" s="3" t="s">
        <v>24</v>
      </c>
      <c r="D18" s="75">
        <v>0.6346913739669422</v>
      </c>
      <c r="E18" s="75">
        <v>0.7548701298701298</v>
      </c>
      <c r="F18" s="75">
        <v>0.79185746644048516</v>
      </c>
      <c r="G18" s="75">
        <v>1.2613878370068292</v>
      </c>
      <c r="H18" s="7">
        <v>1.46</v>
      </c>
      <c r="I18" s="7">
        <v>1.44</v>
      </c>
      <c r="J18" s="7">
        <v>1.52</v>
      </c>
      <c r="K18" s="7">
        <v>0.76</v>
      </c>
      <c r="L18" s="7">
        <v>0.46</v>
      </c>
      <c r="M18" s="7">
        <v>1.03</v>
      </c>
      <c r="N18" s="7">
        <v>1.02</v>
      </c>
      <c r="O18" s="7">
        <v>1.1499999999999999</v>
      </c>
      <c r="P18" s="7">
        <v>1.05</v>
      </c>
      <c r="Q18" s="7">
        <v>0.79</v>
      </c>
      <c r="R18" s="7">
        <v>1.1499999999999999</v>
      </c>
      <c r="S18" s="9">
        <f>SUM(H18:R18)/11</f>
        <v>1.0754545454545454</v>
      </c>
      <c r="T18" s="2"/>
      <c r="U18" s="62"/>
      <c r="W18" s="7"/>
    </row>
    <row r="19" spans="2:23" ht="12.75" customHeight="1" x14ac:dyDescent="0.15">
      <c r="B19" s="5">
        <v>9</v>
      </c>
      <c r="C19" s="3" t="s">
        <v>10</v>
      </c>
      <c r="D19" s="75">
        <v>0.67618451463790452</v>
      </c>
      <c r="E19" s="75">
        <v>0.95235697018533427</v>
      </c>
      <c r="F19" s="75">
        <v>0.75278555197796115</v>
      </c>
      <c r="G19" s="75">
        <v>0.80195993947632449</v>
      </c>
      <c r="H19" s="7">
        <v>0.44</v>
      </c>
      <c r="I19" s="7">
        <v>1.06</v>
      </c>
      <c r="J19" s="7">
        <v>1.19</v>
      </c>
      <c r="K19" s="7">
        <v>0.92</v>
      </c>
      <c r="L19" s="7">
        <v>1.1499999999999999</v>
      </c>
      <c r="M19" s="7">
        <v>1.25</v>
      </c>
      <c r="N19" s="7">
        <v>0.94</v>
      </c>
      <c r="O19" s="7">
        <v>1.06</v>
      </c>
      <c r="P19" s="7">
        <v>1.1599999999999999</v>
      </c>
      <c r="Q19" s="7">
        <v>1.26</v>
      </c>
      <c r="R19" s="7">
        <v>1.07</v>
      </c>
      <c r="S19" s="9">
        <f>SUM(H19:R19)/11</f>
        <v>1.0454545454545454</v>
      </c>
      <c r="T19" s="2"/>
      <c r="W19" s="7"/>
    </row>
    <row r="20" spans="2:23" ht="12.75" customHeight="1" x14ac:dyDescent="0.15">
      <c r="B20" s="5">
        <v>10</v>
      </c>
      <c r="C20" s="3" t="s">
        <v>12</v>
      </c>
      <c r="D20" s="75">
        <v>0.95544938016528935</v>
      </c>
      <c r="E20" s="75">
        <v>0.88185387277082783</v>
      </c>
      <c r="F20" s="75">
        <v>1.0198164340521401</v>
      </c>
      <c r="G20" s="75">
        <v>0.93822235810425303</v>
      </c>
      <c r="H20" s="7">
        <v>0.82</v>
      </c>
      <c r="I20" s="7">
        <v>0.7</v>
      </c>
      <c r="J20" s="7">
        <v>1</v>
      </c>
      <c r="K20" s="7">
        <v>1.18</v>
      </c>
      <c r="L20" s="7">
        <v>1.87</v>
      </c>
      <c r="M20" s="7">
        <v>0.7</v>
      </c>
      <c r="N20" s="7">
        <v>0.66</v>
      </c>
      <c r="O20" s="7">
        <v>1.05</v>
      </c>
      <c r="P20" s="7">
        <v>1.2</v>
      </c>
      <c r="Q20" s="7">
        <v>1.1100000000000001</v>
      </c>
      <c r="R20" s="7">
        <v>1.0900000000000001</v>
      </c>
      <c r="S20" s="9">
        <f>SUM(H20:R20)/11</f>
        <v>1.0345454545454544</v>
      </c>
      <c r="T20" s="2"/>
      <c r="W20" s="7"/>
    </row>
    <row r="21" spans="2:23" ht="12.75" customHeight="1" x14ac:dyDescent="0.15">
      <c r="B21" s="5">
        <v>11</v>
      </c>
      <c r="C21" s="3" t="s">
        <v>20</v>
      </c>
      <c r="D21" s="75">
        <v>1.5570788981588033</v>
      </c>
      <c r="E21" s="75">
        <v>1.1696981424148607</v>
      </c>
      <c r="F21" s="75">
        <v>1.7537969943347362</v>
      </c>
      <c r="G21" s="75">
        <v>1.0182620569817933</v>
      </c>
      <c r="H21" s="7">
        <v>0.75</v>
      </c>
      <c r="I21" s="7">
        <v>0.87</v>
      </c>
      <c r="J21" s="7">
        <v>1.1100000000000001</v>
      </c>
      <c r="K21" s="7">
        <v>1.63</v>
      </c>
      <c r="L21" s="7">
        <v>1.31</v>
      </c>
      <c r="M21" s="7">
        <v>1.61</v>
      </c>
      <c r="N21" s="7">
        <v>1.1299999999999999</v>
      </c>
      <c r="O21" s="7">
        <v>0.64</v>
      </c>
      <c r="P21" s="7">
        <v>0.97</v>
      </c>
      <c r="Q21" s="7">
        <v>0.4</v>
      </c>
      <c r="R21" s="7">
        <v>0.88</v>
      </c>
      <c r="S21" s="9">
        <f>SUM(H21:R21)/11</f>
        <v>1.0272727272727276</v>
      </c>
      <c r="T21" s="2"/>
      <c r="U21" s="7"/>
      <c r="V21" s="52"/>
      <c r="W21" s="7"/>
    </row>
    <row r="22" spans="2:23" ht="12.75" customHeight="1" x14ac:dyDescent="0.15">
      <c r="B22" s="5">
        <v>12</v>
      </c>
      <c r="C22" s="3" t="s">
        <v>13</v>
      </c>
      <c r="D22" s="75">
        <v>1.1860641891891892</v>
      </c>
      <c r="E22" s="75">
        <v>1.2118391660461652</v>
      </c>
      <c r="F22" s="75">
        <v>1.0273308709346294</v>
      </c>
      <c r="G22" s="75">
        <v>1.1357323436651527</v>
      </c>
      <c r="H22" s="7">
        <v>0.59</v>
      </c>
      <c r="I22" s="7">
        <v>1.17</v>
      </c>
      <c r="J22" s="7">
        <v>1.25</v>
      </c>
      <c r="K22" s="7">
        <v>1.59</v>
      </c>
      <c r="L22" s="7">
        <v>1.83</v>
      </c>
      <c r="M22" s="7">
        <v>0.81</v>
      </c>
      <c r="N22" s="7">
        <v>1.06</v>
      </c>
      <c r="O22" s="7">
        <v>0.59</v>
      </c>
      <c r="P22" s="7">
        <v>0.42</v>
      </c>
      <c r="Q22" s="7">
        <v>0.91</v>
      </c>
      <c r="R22" s="7">
        <v>1.06</v>
      </c>
      <c r="S22" s="9">
        <f>SUM(H22:R22)/11</f>
        <v>1.0254545454545456</v>
      </c>
      <c r="T22" s="2"/>
      <c r="U22" s="7"/>
      <c r="V22" s="52"/>
      <c r="W22" s="7"/>
    </row>
    <row r="23" spans="2:23" ht="12.75" customHeight="1" x14ac:dyDescent="0.15">
      <c r="B23" s="5">
        <v>13</v>
      </c>
      <c r="C23" s="3" t="s">
        <v>11</v>
      </c>
      <c r="D23" s="75">
        <v>0.90670196280991733</v>
      </c>
      <c r="E23" s="75">
        <v>0.91583508403361336</v>
      </c>
      <c r="F23" s="75">
        <v>0.97502075891153184</v>
      </c>
      <c r="G23" s="75">
        <v>1.0049106430375452</v>
      </c>
      <c r="H23" s="7">
        <v>1.0900000000000001</v>
      </c>
      <c r="I23" s="7">
        <v>1.45</v>
      </c>
      <c r="J23" s="7">
        <v>0.77</v>
      </c>
      <c r="K23" s="7">
        <v>0.56000000000000005</v>
      </c>
      <c r="L23" s="7">
        <v>1.1499999999999999</v>
      </c>
      <c r="M23" s="7">
        <v>0.97</v>
      </c>
      <c r="N23" s="7">
        <v>0.8</v>
      </c>
      <c r="O23" s="7">
        <v>0.91</v>
      </c>
      <c r="P23" s="7">
        <v>1.1399999999999999</v>
      </c>
      <c r="Q23" s="7">
        <v>1.22</v>
      </c>
      <c r="R23" s="7">
        <v>0.99</v>
      </c>
      <c r="S23" s="9">
        <f>SUM(H23:R23)/11</f>
        <v>1.0045454545454546</v>
      </c>
      <c r="T23" s="2"/>
      <c r="U23" s="7"/>
      <c r="V23" s="52"/>
      <c r="W23" s="7"/>
    </row>
    <row r="24" spans="2:23" ht="12.75" customHeight="1" x14ac:dyDescent="0.15">
      <c r="B24" s="5">
        <v>14</v>
      </c>
      <c r="C24" s="3" t="s">
        <v>2</v>
      </c>
      <c r="D24" s="75">
        <v>0.8958432566684813</v>
      </c>
      <c r="E24" s="75">
        <v>0.92559544237765112</v>
      </c>
      <c r="F24" s="75">
        <v>0.95072387064510733</v>
      </c>
      <c r="G24" s="75">
        <v>0.87836521847685867</v>
      </c>
      <c r="H24" s="7">
        <v>1.06</v>
      </c>
      <c r="I24" s="7">
        <v>1.1000000000000001</v>
      </c>
      <c r="J24" s="7">
        <v>1.07</v>
      </c>
      <c r="K24" s="7">
        <v>1</v>
      </c>
      <c r="L24" s="7">
        <v>1.2</v>
      </c>
      <c r="M24" s="7">
        <v>0.97</v>
      </c>
      <c r="N24" s="7">
        <v>0.96</v>
      </c>
      <c r="O24" s="7">
        <v>0.92</v>
      </c>
      <c r="P24" s="7">
        <v>0.84</v>
      </c>
      <c r="Q24" s="7">
        <v>1.03</v>
      </c>
      <c r="R24" s="7">
        <v>0.82</v>
      </c>
      <c r="S24" s="9">
        <f>SUM(H24:R24)/11</f>
        <v>0.99727272727272731</v>
      </c>
      <c r="T24" s="2"/>
      <c r="U24" s="7"/>
      <c r="V24" s="52"/>
      <c r="W24" s="7"/>
    </row>
    <row r="25" spans="2:23" ht="12.75" customHeight="1" x14ac:dyDescent="0.15">
      <c r="B25" s="5">
        <v>14</v>
      </c>
      <c r="C25" s="3" t="s">
        <v>6</v>
      </c>
      <c r="D25" s="75">
        <v>0.7361556412337662</v>
      </c>
      <c r="E25" s="75">
        <v>0.80609661082976236</v>
      </c>
      <c r="F25" s="75">
        <v>1.0815542002391529</v>
      </c>
      <c r="G25" s="75">
        <v>1.1036332078803961</v>
      </c>
      <c r="H25" s="7">
        <v>0.95</v>
      </c>
      <c r="I25" s="7">
        <v>0.92</v>
      </c>
      <c r="J25" s="7">
        <v>1</v>
      </c>
      <c r="K25" s="7">
        <v>1.1599999999999999</v>
      </c>
      <c r="L25" s="7">
        <v>1.04</v>
      </c>
      <c r="M25" s="7">
        <v>1.1399999999999999</v>
      </c>
      <c r="N25" s="7">
        <v>1.3</v>
      </c>
      <c r="O25" s="7">
        <v>0.92</v>
      </c>
      <c r="P25" s="7">
        <v>0.76</v>
      </c>
      <c r="Q25" s="7">
        <v>0.88</v>
      </c>
      <c r="R25" s="7">
        <v>0.79</v>
      </c>
      <c r="S25" s="9">
        <f>SUM(H25:R25)/11</f>
        <v>0.98727272727272719</v>
      </c>
      <c r="T25" s="2"/>
      <c r="U25" s="7"/>
      <c r="V25" s="52"/>
      <c r="W25" s="7"/>
    </row>
    <row r="26" spans="2:23" ht="12.75" customHeight="1" x14ac:dyDescent="0.15">
      <c r="B26" s="5">
        <v>16</v>
      </c>
      <c r="C26" s="3" t="s">
        <v>9</v>
      </c>
      <c r="D26" s="75">
        <v>0.73283617424242431</v>
      </c>
      <c r="E26" s="75">
        <v>0.75538645690834472</v>
      </c>
      <c r="F26" s="75">
        <v>0.72827437830374919</v>
      </c>
      <c r="G26" s="75">
        <v>1.1310296680161376</v>
      </c>
      <c r="H26" s="7">
        <v>1.07</v>
      </c>
      <c r="I26" s="7">
        <v>0.98</v>
      </c>
      <c r="J26" s="7">
        <v>1.08</v>
      </c>
      <c r="K26" s="7">
        <v>1.33</v>
      </c>
      <c r="L26" s="7">
        <v>0.84</v>
      </c>
      <c r="M26" s="7">
        <v>0.56999999999999995</v>
      </c>
      <c r="N26" s="7">
        <v>0.52</v>
      </c>
      <c r="O26" s="7">
        <v>0.99</v>
      </c>
      <c r="P26" s="7">
        <v>1.03</v>
      </c>
      <c r="Q26" s="7">
        <v>1.25</v>
      </c>
      <c r="R26" s="7">
        <v>0.94</v>
      </c>
      <c r="S26" s="9">
        <f>SUM(H26:R26)/11</f>
        <v>0.96363636363636362</v>
      </c>
      <c r="T26" s="2"/>
      <c r="U26" s="7"/>
      <c r="V26" s="52"/>
      <c r="W26" s="7"/>
    </row>
    <row r="27" spans="2:23" ht="12.75" customHeight="1" x14ac:dyDescent="0.15">
      <c r="B27" s="5">
        <v>17</v>
      </c>
      <c r="C27" s="3" t="s">
        <v>18</v>
      </c>
      <c r="D27" s="75">
        <v>1.8403891030844157</v>
      </c>
      <c r="E27" s="75">
        <v>0.92721834496510469</v>
      </c>
      <c r="F27" s="75">
        <v>1.5213425981955895</v>
      </c>
      <c r="G27" s="75">
        <v>0.700516657212504</v>
      </c>
      <c r="H27" s="7">
        <v>0.91</v>
      </c>
      <c r="I27" s="7">
        <v>1.6</v>
      </c>
      <c r="J27" s="7">
        <v>0.75</v>
      </c>
      <c r="K27" s="7">
        <v>1.59</v>
      </c>
      <c r="L27" s="7">
        <v>0.3</v>
      </c>
      <c r="M27" s="7">
        <v>0.68</v>
      </c>
      <c r="N27" s="7">
        <v>0.88</v>
      </c>
      <c r="O27" s="7">
        <v>0.7</v>
      </c>
      <c r="P27" s="7">
        <v>1.1000000000000001</v>
      </c>
      <c r="Q27" s="7">
        <v>1.29</v>
      </c>
      <c r="R27" s="7">
        <v>0.77</v>
      </c>
      <c r="S27" s="9">
        <f>SUM(H27:R27)/11</f>
        <v>0.96090909090909093</v>
      </c>
      <c r="T27" s="2"/>
      <c r="U27" s="7"/>
      <c r="V27" s="52"/>
      <c r="W27" s="7"/>
    </row>
    <row r="28" spans="2:23" ht="12.75" customHeight="1" x14ac:dyDescent="0.15">
      <c r="B28" s="5">
        <v>17</v>
      </c>
      <c r="C28" s="3" t="s">
        <v>27</v>
      </c>
      <c r="D28" s="75">
        <v>1.2137333152958152</v>
      </c>
      <c r="E28" s="75">
        <v>0.58766084558823528</v>
      </c>
      <c r="F28" s="75">
        <v>1.0096182697116185</v>
      </c>
      <c r="G28" s="75">
        <v>1.7441518401767353</v>
      </c>
      <c r="H28" s="7">
        <v>0.44</v>
      </c>
      <c r="I28" s="7">
        <v>0.59</v>
      </c>
      <c r="J28" s="7">
        <v>0.8</v>
      </c>
      <c r="K28" s="7">
        <v>1.43</v>
      </c>
      <c r="L28" s="7">
        <v>1.02</v>
      </c>
      <c r="M28" s="7">
        <v>0.72</v>
      </c>
      <c r="N28" s="7">
        <v>0.91</v>
      </c>
      <c r="O28" s="7">
        <v>1.47</v>
      </c>
      <c r="P28" s="7">
        <v>1.1100000000000001</v>
      </c>
      <c r="Q28" s="7">
        <v>0.88</v>
      </c>
      <c r="R28" s="7">
        <v>1.2</v>
      </c>
      <c r="S28" s="9">
        <f>SUM(H28:R28)/11</f>
        <v>0.96090909090909082</v>
      </c>
      <c r="T28" s="2"/>
      <c r="U28" s="7"/>
      <c r="V28" s="52"/>
      <c r="W28" s="7"/>
    </row>
    <row r="29" spans="2:23" ht="12.75" customHeight="1" x14ac:dyDescent="0.15">
      <c r="B29" s="5">
        <v>19</v>
      </c>
      <c r="C29" s="3" t="s">
        <v>0</v>
      </c>
      <c r="D29" s="75">
        <v>1.0760876962522159</v>
      </c>
      <c r="E29" s="75">
        <v>1.0238519544021913</v>
      </c>
      <c r="F29" s="75">
        <v>0.92189288372360401</v>
      </c>
      <c r="G29" s="75">
        <v>1.0254309422600527</v>
      </c>
      <c r="H29" s="7">
        <v>0.94</v>
      </c>
      <c r="I29" s="7">
        <v>0.96</v>
      </c>
      <c r="J29" s="7">
        <v>1.1000000000000001</v>
      </c>
      <c r="K29" s="7">
        <v>0.81</v>
      </c>
      <c r="L29" s="7">
        <v>0.65</v>
      </c>
      <c r="M29" s="7">
        <v>0.04</v>
      </c>
      <c r="N29" s="7">
        <v>1.25</v>
      </c>
      <c r="O29" s="7">
        <v>1.21</v>
      </c>
      <c r="P29" s="7">
        <v>0.99</v>
      </c>
      <c r="Q29" s="7">
        <v>1.1599999999999999</v>
      </c>
      <c r="R29" s="7"/>
      <c r="S29" s="9">
        <f>SUM(H29:R29)/10</f>
        <v>0.91099999999999992</v>
      </c>
      <c r="T29" s="2"/>
      <c r="U29" s="7"/>
      <c r="V29" s="52"/>
      <c r="W29" s="7"/>
    </row>
    <row r="30" spans="2:23" ht="12.75" customHeight="1" x14ac:dyDescent="0.15">
      <c r="B30" s="5">
        <v>20</v>
      </c>
      <c r="C30" s="3" t="s">
        <v>25</v>
      </c>
      <c r="D30" s="75">
        <v>0.81463068181818188</v>
      </c>
      <c r="E30" s="75">
        <v>0.40623179965055323</v>
      </c>
      <c r="F30" s="75">
        <v>1.2722831854089502</v>
      </c>
      <c r="G30" s="75">
        <v>0.81052264173460231</v>
      </c>
      <c r="H30" s="7">
        <v>1.02</v>
      </c>
      <c r="I30" s="7">
        <v>0.47</v>
      </c>
      <c r="J30" s="7">
        <v>0</v>
      </c>
      <c r="K30" s="7">
        <v>0.99</v>
      </c>
      <c r="L30" s="7">
        <v>1.92</v>
      </c>
      <c r="M30" s="7">
        <v>1.18</v>
      </c>
      <c r="N30" s="7">
        <v>0</v>
      </c>
      <c r="O30" s="7">
        <v>1.1499999999999999</v>
      </c>
      <c r="P30" s="7">
        <v>1.91</v>
      </c>
      <c r="Q30" s="7">
        <v>0.46</v>
      </c>
      <c r="R30" s="7">
        <v>0.84</v>
      </c>
      <c r="S30" s="9">
        <f>SUM(H30:R30)/11</f>
        <v>0.90363636363636379</v>
      </c>
      <c r="T30" s="2"/>
      <c r="U30" s="7"/>
      <c r="V30" s="52"/>
      <c r="W30" s="7"/>
    </row>
    <row r="31" spans="2:23" ht="12.75" customHeight="1" x14ac:dyDescent="0.15">
      <c r="B31" s="5">
        <v>21</v>
      </c>
      <c r="C31" s="3" t="s">
        <v>19</v>
      </c>
      <c r="D31" s="75">
        <v>1.2467151988636365</v>
      </c>
      <c r="E31" s="75">
        <v>0.54303633217993075</v>
      </c>
      <c r="F31" s="75">
        <v>1.2115419236539422</v>
      </c>
      <c r="G31" s="75">
        <v>1.5658607631808914</v>
      </c>
      <c r="H31" s="7">
        <v>0.44</v>
      </c>
      <c r="I31" s="7">
        <v>1.62</v>
      </c>
      <c r="J31" s="7">
        <v>0.93</v>
      </c>
      <c r="K31" s="7">
        <v>1.55</v>
      </c>
      <c r="L31" s="7">
        <v>0.64</v>
      </c>
      <c r="M31" s="7">
        <v>0.74</v>
      </c>
      <c r="N31" s="7">
        <v>0.77</v>
      </c>
      <c r="O31" s="7">
        <v>0.54</v>
      </c>
      <c r="P31" s="7">
        <v>0.94</v>
      </c>
      <c r="Q31" s="7">
        <v>0.13</v>
      </c>
      <c r="R31" s="7">
        <v>1.33</v>
      </c>
      <c r="S31" s="9">
        <f>SUM(H31:R31)/11</f>
        <v>0.87545454545454549</v>
      </c>
      <c r="T31" s="2"/>
      <c r="U31" s="7"/>
      <c r="V31" s="52"/>
      <c r="W31" s="7"/>
    </row>
    <row r="32" spans="2:23" ht="12.75" customHeight="1" x14ac:dyDescent="0.15">
      <c r="B32" s="5">
        <v>22</v>
      </c>
      <c r="C32" s="3" t="s">
        <v>5</v>
      </c>
      <c r="D32" s="75">
        <v>0.82703567283211021</v>
      </c>
      <c r="E32" s="75">
        <v>0.82352013945552993</v>
      </c>
      <c r="F32" s="75">
        <v>0.66243260812947435</v>
      </c>
      <c r="G32" s="75">
        <v>0.96056193549012758</v>
      </c>
      <c r="H32" s="7">
        <v>0.75</v>
      </c>
      <c r="I32" s="7">
        <v>0.76</v>
      </c>
      <c r="J32" s="7">
        <v>0.93</v>
      </c>
      <c r="K32" s="7">
        <v>0.65</v>
      </c>
      <c r="L32" s="7">
        <v>0.79</v>
      </c>
      <c r="M32" s="7">
        <v>0.78</v>
      </c>
      <c r="N32" s="7">
        <v>0.46</v>
      </c>
      <c r="O32" s="7">
        <v>0.92</v>
      </c>
      <c r="P32" s="7">
        <v>1.05</v>
      </c>
      <c r="Q32" s="7">
        <v>1.02</v>
      </c>
      <c r="R32" s="7">
        <v>1.21</v>
      </c>
      <c r="S32" s="9">
        <f>SUM(H32:R32)/11</f>
        <v>0.84727272727272729</v>
      </c>
      <c r="T32" s="2"/>
      <c r="U32" s="7"/>
      <c r="V32" s="52"/>
      <c r="W32" s="7"/>
    </row>
    <row r="33" spans="2:23" ht="12.75" customHeight="1" x14ac:dyDescent="0.15">
      <c r="B33" s="5">
        <v>23</v>
      </c>
      <c r="C33" s="3" t="s">
        <v>3</v>
      </c>
      <c r="D33" s="75">
        <v>1.0457579758856168</v>
      </c>
      <c r="E33" s="75">
        <v>1.1924324890098388</v>
      </c>
      <c r="F33" s="75">
        <v>0.6711335318892262</v>
      </c>
      <c r="G33" s="75">
        <v>0.75402604968582254</v>
      </c>
      <c r="H33" s="7">
        <v>0.67</v>
      </c>
      <c r="I33" s="7">
        <v>0.6</v>
      </c>
      <c r="J33" s="7">
        <v>0.56000000000000005</v>
      </c>
      <c r="K33" s="7">
        <v>1</v>
      </c>
      <c r="L33" s="7">
        <v>0.88</v>
      </c>
      <c r="M33" s="7">
        <v>0.83</v>
      </c>
      <c r="N33" s="7">
        <v>0.72</v>
      </c>
      <c r="O33" s="7">
        <v>1.1499999999999999</v>
      </c>
      <c r="P33" s="7">
        <v>1.29</v>
      </c>
      <c r="Q33" s="7">
        <v>0.77</v>
      </c>
      <c r="R33" s="7"/>
      <c r="S33" s="9">
        <f>SUM(H33:R33)/10</f>
        <v>0.84700000000000009</v>
      </c>
      <c r="T33" s="2"/>
      <c r="U33" s="7"/>
      <c r="V33" s="52"/>
      <c r="W33" s="7"/>
    </row>
    <row r="34" spans="2:23" ht="12.75" customHeight="1" x14ac:dyDescent="0.15">
      <c r="B34" s="5">
        <v>24</v>
      </c>
      <c r="C34" s="3" t="s">
        <v>26</v>
      </c>
      <c r="D34" s="75">
        <v>0.37198029243483788</v>
      </c>
      <c r="E34" s="75">
        <v>0.45313607370659109</v>
      </c>
      <c r="F34" s="75">
        <v>0.56089903872867697</v>
      </c>
      <c r="G34" s="75">
        <v>0.37121699127133195</v>
      </c>
      <c r="H34" s="7">
        <v>0.6</v>
      </c>
      <c r="I34" s="7">
        <v>0</v>
      </c>
      <c r="J34" s="7">
        <v>0.81</v>
      </c>
      <c r="K34" s="7">
        <v>0.98</v>
      </c>
      <c r="L34" s="7">
        <v>0.99</v>
      </c>
      <c r="M34" s="7">
        <v>1.06</v>
      </c>
      <c r="N34" s="7">
        <v>1.25</v>
      </c>
      <c r="O34" s="7">
        <v>1</v>
      </c>
      <c r="P34" s="7">
        <v>0.68</v>
      </c>
      <c r="Q34" s="7">
        <v>0.79</v>
      </c>
      <c r="R34" s="7">
        <v>1.06</v>
      </c>
      <c r="S34" s="9">
        <f>SUM(H34:R34)/11</f>
        <v>0.83818181818181825</v>
      </c>
      <c r="T34" s="2"/>
      <c r="U34" s="7"/>
      <c r="V34" s="52"/>
      <c r="W34" s="7"/>
    </row>
    <row r="35" spans="2:23" ht="12.75" customHeight="1" x14ac:dyDescent="0.15">
      <c r="B35" s="5">
        <v>25</v>
      </c>
      <c r="C35" s="3" t="s">
        <v>15</v>
      </c>
      <c r="D35" s="75">
        <v>0.80389286046944863</v>
      </c>
      <c r="E35" s="75">
        <v>0.84162895927601811</v>
      </c>
      <c r="F35" s="75">
        <v>0.6261198571854999</v>
      </c>
      <c r="G35" s="75">
        <v>0.73399723274104278</v>
      </c>
      <c r="H35" s="7">
        <v>0.68</v>
      </c>
      <c r="I35" s="7">
        <v>0.56000000000000005</v>
      </c>
      <c r="J35" s="7">
        <v>0.69</v>
      </c>
      <c r="K35" s="7">
        <v>0.9</v>
      </c>
      <c r="L35" s="7">
        <v>0.62</v>
      </c>
      <c r="M35" s="7">
        <v>0.64</v>
      </c>
      <c r="N35" s="7">
        <v>0.53</v>
      </c>
      <c r="O35" s="7">
        <v>1.33</v>
      </c>
      <c r="P35" s="7">
        <v>0.95</v>
      </c>
      <c r="Q35" s="7">
        <v>1.32</v>
      </c>
      <c r="R35" s="7">
        <v>0.82</v>
      </c>
      <c r="S35" s="9">
        <f>SUM(H35:R35)/11</f>
        <v>0.82181818181818189</v>
      </c>
      <c r="T35" s="2"/>
      <c r="U35" s="7"/>
      <c r="V35" s="52"/>
      <c r="W35" s="7"/>
    </row>
    <row r="36" spans="2:23" ht="12.75" customHeight="1" x14ac:dyDescent="0.15">
      <c r="B36" s="5">
        <v>26</v>
      </c>
      <c r="C36" s="3" t="s">
        <v>7</v>
      </c>
      <c r="D36" s="75">
        <v>1.0885772827835882</v>
      </c>
      <c r="E36" s="75">
        <v>0.94320486815415816</v>
      </c>
      <c r="F36" s="75">
        <v>0.87094373350332255</v>
      </c>
      <c r="G36" s="75">
        <v>1.3904843577046315</v>
      </c>
      <c r="H36" s="7">
        <v>0.46</v>
      </c>
      <c r="I36" s="7">
        <v>0.61</v>
      </c>
      <c r="J36" s="7">
        <v>1.07</v>
      </c>
      <c r="K36" s="7">
        <v>1.1000000000000001</v>
      </c>
      <c r="L36" s="7">
        <v>0.45</v>
      </c>
      <c r="M36" s="7">
        <v>0.71</v>
      </c>
      <c r="N36" s="7">
        <v>0.77</v>
      </c>
      <c r="O36" s="7">
        <v>0.83</v>
      </c>
      <c r="P36" s="7">
        <v>0.92</v>
      </c>
      <c r="Q36" s="7">
        <v>1.06</v>
      </c>
      <c r="R36" s="7">
        <v>1.05</v>
      </c>
      <c r="S36" s="9">
        <f>SUM(H36:R36)/11</f>
        <v>0.82090909090909103</v>
      </c>
      <c r="T36" s="2"/>
      <c r="U36" s="7"/>
      <c r="V36" s="52"/>
      <c r="W36" s="7"/>
    </row>
    <row r="37" spans="2:23" ht="12.75" customHeight="1" x14ac:dyDescent="0.15">
      <c r="B37" s="5">
        <v>27</v>
      </c>
      <c r="C37" s="3" t="s">
        <v>14</v>
      </c>
      <c r="D37" s="75">
        <v>1.9627002327491787</v>
      </c>
      <c r="E37" s="75">
        <v>2.191742081447964</v>
      </c>
      <c r="F37" s="75">
        <v>0.73964708403781576</v>
      </c>
      <c r="G37" s="75">
        <v>1.854308798503687</v>
      </c>
      <c r="H37" s="7">
        <v>0.53</v>
      </c>
      <c r="I37" s="7">
        <v>1.03</v>
      </c>
      <c r="J37" s="7">
        <v>0.14000000000000001</v>
      </c>
      <c r="K37" s="7">
        <v>1.05</v>
      </c>
      <c r="L37" s="7">
        <v>0.91</v>
      </c>
      <c r="M37" s="7">
        <v>0.93</v>
      </c>
      <c r="N37" s="7">
        <v>0.95</v>
      </c>
      <c r="O37" s="7">
        <v>1.1599999999999999</v>
      </c>
      <c r="P37" s="7">
        <v>0.46</v>
      </c>
      <c r="Q37" s="7">
        <v>1.53</v>
      </c>
      <c r="R37" s="7">
        <v>0.25</v>
      </c>
      <c r="S37" s="9">
        <f>SUM(H37:R37)/11</f>
        <v>0.81272727272727263</v>
      </c>
      <c r="T37" s="2"/>
      <c r="U37" s="7"/>
      <c r="V37" s="52"/>
      <c r="W37" s="7"/>
    </row>
    <row r="38" spans="2:23" ht="12.75" customHeight="1" x14ac:dyDescent="0.15">
      <c r="B38" s="5">
        <v>28</v>
      </c>
      <c r="C38" s="3" t="s">
        <v>36</v>
      </c>
      <c r="D38" s="75">
        <v>0.86008876074174578</v>
      </c>
      <c r="E38" s="75">
        <v>0.69306438791732905</v>
      </c>
      <c r="F38" s="75">
        <v>1.0226336065218973</v>
      </c>
      <c r="G38" s="75">
        <v>0.95300514613069232</v>
      </c>
      <c r="H38" s="7">
        <v>0.87</v>
      </c>
      <c r="I38" s="7">
        <v>0.28999999999999998</v>
      </c>
      <c r="J38" s="7">
        <v>0.68</v>
      </c>
      <c r="K38" s="7">
        <v>1.39</v>
      </c>
      <c r="L38" s="7">
        <v>0.96</v>
      </c>
      <c r="M38" s="7">
        <v>0.47</v>
      </c>
      <c r="N38" s="7">
        <v>0.59</v>
      </c>
      <c r="O38" s="7">
        <v>0.74</v>
      </c>
      <c r="P38" s="7">
        <v>0.94</v>
      </c>
      <c r="Q38" s="7">
        <v>1.18</v>
      </c>
      <c r="R38" s="7">
        <v>0.73</v>
      </c>
      <c r="S38" s="9">
        <f>SUM(H38:R38)/11</f>
        <v>0.80363636363636359</v>
      </c>
      <c r="T38" s="2"/>
      <c r="U38" s="7"/>
      <c r="V38" s="52"/>
      <c r="W38" s="7"/>
    </row>
    <row r="39" spans="2:23" ht="12.75" customHeight="1" x14ac:dyDescent="0.15">
      <c r="B39" s="5">
        <v>29</v>
      </c>
      <c r="C39" s="3" t="s">
        <v>21</v>
      </c>
      <c r="D39" s="75">
        <v>1.2601207386363638</v>
      </c>
      <c r="E39" s="75">
        <v>0.70846581875993631</v>
      </c>
      <c r="F39" s="75">
        <v>1.1564482111239902</v>
      </c>
      <c r="G39" s="75">
        <v>0.9579661768704848</v>
      </c>
      <c r="H39" s="7">
        <v>0.99</v>
      </c>
      <c r="I39" s="7">
        <v>0.78</v>
      </c>
      <c r="J39" s="7">
        <v>0.31</v>
      </c>
      <c r="K39" s="7">
        <v>0.89</v>
      </c>
      <c r="L39" s="7">
        <v>0.43</v>
      </c>
      <c r="M39" s="7">
        <v>0.94</v>
      </c>
      <c r="N39" s="7">
        <v>0.67</v>
      </c>
      <c r="O39" s="7">
        <v>0.83</v>
      </c>
      <c r="P39" s="7">
        <v>0.71</v>
      </c>
      <c r="Q39" s="7">
        <v>1.0900000000000001</v>
      </c>
      <c r="R39" s="7">
        <v>1.04</v>
      </c>
      <c r="S39" s="9">
        <f>SUM(H39:R39)/11</f>
        <v>0.78909090909090907</v>
      </c>
      <c r="T39" s="2"/>
      <c r="U39" s="7"/>
      <c r="V39" s="52"/>
      <c r="W39" s="7"/>
    </row>
    <row r="40" spans="2:23" ht="12.75" customHeight="1" x14ac:dyDescent="0.15">
      <c r="B40" s="5">
        <v>30</v>
      </c>
      <c r="C40" s="3" t="s">
        <v>17</v>
      </c>
      <c r="D40" s="75">
        <v>0.68602317821067815</v>
      </c>
      <c r="E40" s="75">
        <v>1.3274221453287196</v>
      </c>
      <c r="F40" s="75">
        <v>0.58894399066511083</v>
      </c>
      <c r="G40" s="75">
        <v>0.85410587082594069</v>
      </c>
      <c r="H40" s="7">
        <v>0.46</v>
      </c>
      <c r="I40" s="7">
        <v>0.82</v>
      </c>
      <c r="J40" s="7">
        <v>0.32</v>
      </c>
      <c r="K40" s="7">
        <v>1.3</v>
      </c>
      <c r="L40" s="7">
        <v>1</v>
      </c>
      <c r="M40" s="7">
        <v>1.1499999999999999</v>
      </c>
      <c r="N40" s="7">
        <v>0.64</v>
      </c>
      <c r="O40" s="7">
        <v>0.23</v>
      </c>
      <c r="P40" s="7">
        <v>0</v>
      </c>
      <c r="Q40" s="7">
        <v>0.27</v>
      </c>
      <c r="R40" s="7">
        <v>1.21</v>
      </c>
      <c r="S40" s="9">
        <f>SUM(H40:R40)/11</f>
        <v>0.67272727272727284</v>
      </c>
      <c r="T40" s="2"/>
      <c r="U40" s="7"/>
      <c r="V40" s="52"/>
      <c r="W40" s="7"/>
    </row>
    <row r="41" spans="2:23" ht="12.75" customHeight="1" thickBot="1" x14ac:dyDescent="0.2">
      <c r="C41" s="3"/>
      <c r="D41" s="7"/>
      <c r="E41" s="7"/>
      <c r="F41" s="7"/>
      <c r="G41" s="7"/>
      <c r="H41" s="7"/>
      <c r="I41" s="7"/>
      <c r="J41" s="7"/>
      <c r="K41" s="7"/>
      <c r="L41" s="7"/>
      <c r="M41" s="7"/>
      <c r="N41" s="7"/>
      <c r="O41" s="7"/>
      <c r="P41" s="7"/>
      <c r="Q41" s="7"/>
      <c r="R41" s="7"/>
      <c r="S41" s="8"/>
      <c r="T41" s="2"/>
      <c r="U41" s="7"/>
      <c r="V41" s="52"/>
      <c r="W41" s="7"/>
    </row>
    <row r="42" spans="2:23" ht="12.75" customHeight="1" thickBot="1" x14ac:dyDescent="0.2">
      <c r="C42" s="66" t="s">
        <v>218</v>
      </c>
      <c r="D42" s="67"/>
      <c r="E42" s="67"/>
      <c r="F42" s="67"/>
      <c r="G42" s="67"/>
      <c r="H42" s="67"/>
      <c r="I42" s="67"/>
      <c r="J42" s="67"/>
      <c r="K42" s="67"/>
      <c r="L42" s="67"/>
      <c r="M42" s="67"/>
      <c r="N42" s="67"/>
      <c r="O42" s="67"/>
      <c r="P42" s="67"/>
      <c r="Q42" s="67"/>
      <c r="R42" s="67"/>
      <c r="S42" s="68"/>
      <c r="T42" s="2"/>
      <c r="U42" s="7"/>
      <c r="V42" s="52"/>
      <c r="W42" s="7"/>
    </row>
    <row r="43" spans="2:23" ht="12.75" customHeight="1" x14ac:dyDescent="0.15">
      <c r="C43" s="3"/>
      <c r="D43" s="7"/>
      <c r="E43" s="7"/>
      <c r="F43" s="7"/>
      <c r="G43" s="7"/>
      <c r="H43" s="7"/>
      <c r="I43" s="7"/>
      <c r="J43" s="7"/>
      <c r="K43" s="7"/>
      <c r="L43" s="7"/>
      <c r="M43" s="7"/>
      <c r="N43" s="7"/>
      <c r="O43" s="7"/>
      <c r="P43" s="7"/>
      <c r="Q43" s="7"/>
      <c r="R43" s="7"/>
      <c r="S43" s="8"/>
      <c r="T43" s="2"/>
      <c r="U43" s="7"/>
      <c r="V43" s="52"/>
      <c r="W43" s="7"/>
    </row>
    <row r="44" spans="2:23" ht="12.75" customHeight="1" x14ac:dyDescent="0.15">
      <c r="C44" s="3" t="s">
        <v>33</v>
      </c>
      <c r="D44" s="75">
        <v>2.1156379132231407</v>
      </c>
      <c r="E44" s="75">
        <v>0.95</v>
      </c>
      <c r="F44" s="75">
        <v>3.5000100016669444</v>
      </c>
      <c r="G44" s="75">
        <v>0.63726891524803719</v>
      </c>
      <c r="H44" s="7">
        <v>0.95</v>
      </c>
      <c r="I44" s="7">
        <v>1.96</v>
      </c>
      <c r="J44" s="7">
        <v>0</v>
      </c>
      <c r="K44" s="7">
        <v>0</v>
      </c>
      <c r="L44" s="7">
        <v>2.5</v>
      </c>
      <c r="M44" s="7">
        <v>6.76</v>
      </c>
      <c r="N44" s="7">
        <v>1.08</v>
      </c>
      <c r="O44" s="7">
        <v>0.51</v>
      </c>
      <c r="P44" s="7">
        <v>3.26</v>
      </c>
      <c r="Q44" s="7">
        <v>1.1000000000000001</v>
      </c>
      <c r="R44" s="7">
        <v>0.57999999999999996</v>
      </c>
      <c r="S44" s="8"/>
      <c r="T44" s="2"/>
      <c r="U44" s="7"/>
      <c r="V44" s="52"/>
      <c r="W44" s="7"/>
    </row>
    <row r="45" spans="2:23" ht="12.75" customHeight="1" x14ac:dyDescent="0.15">
      <c r="C45" s="3" t="s">
        <v>37</v>
      </c>
      <c r="D45" s="75">
        <v>0</v>
      </c>
      <c r="E45" s="75">
        <v>0</v>
      </c>
      <c r="F45" s="75">
        <v>0.86292159804411839</v>
      </c>
      <c r="G45" s="75">
        <v>5.5457568695989901</v>
      </c>
      <c r="H45" s="7">
        <v>0.95</v>
      </c>
      <c r="I45" s="7">
        <v>1.25</v>
      </c>
      <c r="J45" s="7">
        <v>0</v>
      </c>
      <c r="K45" s="7">
        <v>14.25</v>
      </c>
      <c r="L45" s="7">
        <v>0</v>
      </c>
      <c r="M45" s="7">
        <v>0.39</v>
      </c>
      <c r="N45" s="7">
        <v>1.44</v>
      </c>
      <c r="O45" s="7">
        <v>1.66</v>
      </c>
      <c r="P45" s="7">
        <v>1.9</v>
      </c>
      <c r="Q45" s="7">
        <v>0.74</v>
      </c>
      <c r="R45" s="7">
        <v>0.75</v>
      </c>
      <c r="S45" s="8"/>
      <c r="T45" s="2"/>
      <c r="U45" s="7"/>
      <c r="V45" s="52"/>
      <c r="W45" s="7"/>
    </row>
    <row r="46" spans="2:23" ht="12.75" customHeight="1" x14ac:dyDescent="0.15">
      <c r="C46" s="3" t="s">
        <v>32</v>
      </c>
      <c r="D46" s="75">
        <v>0</v>
      </c>
      <c r="E46" s="75">
        <v>0.83</v>
      </c>
      <c r="F46" s="75">
        <v>3.3653942323720618</v>
      </c>
      <c r="G46" s="75">
        <v>0</v>
      </c>
      <c r="H46" s="7">
        <v>0.95</v>
      </c>
      <c r="I46" s="7">
        <v>0</v>
      </c>
      <c r="J46" s="7">
        <v>0</v>
      </c>
      <c r="K46" s="7">
        <v>3.4</v>
      </c>
      <c r="L46" s="7">
        <v>0.95</v>
      </c>
      <c r="M46" s="7">
        <v>0.55000000000000004</v>
      </c>
      <c r="N46" s="7">
        <v>0</v>
      </c>
      <c r="O46" s="7">
        <v>0</v>
      </c>
      <c r="P46" s="7">
        <v>1.1100000000000001</v>
      </c>
      <c r="Q46" s="7">
        <v>5.34</v>
      </c>
      <c r="R46" s="7"/>
      <c r="S46" s="8"/>
      <c r="T46" s="2"/>
      <c r="U46" s="7"/>
      <c r="V46" s="52"/>
      <c r="W46" s="7"/>
    </row>
    <row r="47" spans="2:23" ht="12.75" customHeight="1" x14ac:dyDescent="0.15">
      <c r="C47" s="3" t="s">
        <v>30</v>
      </c>
      <c r="D47" s="75">
        <v>2.5573645104895109</v>
      </c>
      <c r="E47" s="75">
        <v>1.03</v>
      </c>
      <c r="F47" s="75">
        <v>0</v>
      </c>
      <c r="G47" s="75">
        <v>0.21352646770648517</v>
      </c>
      <c r="H47" s="7">
        <v>0.95</v>
      </c>
      <c r="I47" s="7">
        <v>0</v>
      </c>
      <c r="J47" s="7">
        <v>1.1000000000000001</v>
      </c>
      <c r="K47" s="7">
        <v>0.67</v>
      </c>
      <c r="L47" s="7">
        <v>0.98</v>
      </c>
      <c r="M47" s="7">
        <v>1.1299999999999999</v>
      </c>
      <c r="N47" s="7">
        <v>2.2200000000000002</v>
      </c>
      <c r="O47" s="7">
        <v>1.37</v>
      </c>
      <c r="P47" s="7"/>
      <c r="Q47" s="7">
        <v>0.88</v>
      </c>
      <c r="R47" s="7">
        <v>1.35</v>
      </c>
      <c r="S47" s="8"/>
      <c r="T47" s="2"/>
      <c r="U47" s="7"/>
      <c r="V47" s="52"/>
      <c r="W47" s="7"/>
    </row>
    <row r="48" spans="2:23" ht="12.75" customHeight="1" x14ac:dyDescent="0.15">
      <c r="C48" s="3" t="s">
        <v>31</v>
      </c>
      <c r="D48" s="75">
        <v>0</v>
      </c>
      <c r="E48" s="75">
        <v>0.79</v>
      </c>
      <c r="F48" s="75">
        <v>2.5240456742790465</v>
      </c>
      <c r="G48" s="75">
        <v>0.23027364164424871</v>
      </c>
      <c r="H48" s="7">
        <v>0.95</v>
      </c>
      <c r="I48" s="7">
        <v>3.43</v>
      </c>
      <c r="J48" s="7">
        <v>0</v>
      </c>
      <c r="K48" s="7">
        <v>0.69</v>
      </c>
      <c r="L48" s="7">
        <v>0.09</v>
      </c>
      <c r="M48" s="7">
        <v>0.86</v>
      </c>
      <c r="N48" s="7">
        <v>1.47</v>
      </c>
      <c r="O48" s="7">
        <v>1.1200000000000001</v>
      </c>
      <c r="P48" s="7">
        <v>1.26</v>
      </c>
      <c r="Q48" s="7">
        <v>1.62</v>
      </c>
      <c r="R48" s="7">
        <v>0.4</v>
      </c>
      <c r="S48" s="8"/>
      <c r="T48" s="2"/>
      <c r="U48" s="7"/>
      <c r="V48" s="52"/>
      <c r="W48" s="7"/>
    </row>
    <row r="49" spans="3:23" ht="12.75" customHeight="1" x14ac:dyDescent="0.15">
      <c r="C49" s="3" t="s">
        <v>39</v>
      </c>
      <c r="D49" s="75">
        <v>0</v>
      </c>
      <c r="E49" s="75">
        <v>0</v>
      </c>
      <c r="F49" s="75">
        <v>1.68</v>
      </c>
      <c r="G49" s="75">
        <v>0.90338120952743728</v>
      </c>
      <c r="H49" s="7">
        <v>0.95</v>
      </c>
      <c r="I49" s="7">
        <v>0</v>
      </c>
      <c r="J49" s="7">
        <v>0</v>
      </c>
      <c r="K49" s="7">
        <v>0</v>
      </c>
      <c r="L49" s="7">
        <v>0</v>
      </c>
      <c r="M49" s="7">
        <v>0</v>
      </c>
      <c r="N49" s="7">
        <v>0</v>
      </c>
      <c r="O49" s="7">
        <v>0</v>
      </c>
      <c r="P49" s="7"/>
      <c r="Q49" s="7"/>
      <c r="R49" s="7"/>
      <c r="S49" s="8"/>
      <c r="T49" s="2"/>
      <c r="U49" s="7"/>
      <c r="V49" s="52"/>
      <c r="W49" s="7"/>
    </row>
    <row r="50" spans="3:23" ht="12.75" customHeight="1" x14ac:dyDescent="0.15">
      <c r="C50" s="3" t="s">
        <v>29</v>
      </c>
      <c r="D50" s="75">
        <v>0</v>
      </c>
      <c r="E50" s="75">
        <v>1.5541443850267378</v>
      </c>
      <c r="F50" s="75">
        <v>0</v>
      </c>
      <c r="G50" s="75">
        <v>1.0077321743243359</v>
      </c>
      <c r="H50" s="7">
        <v>1.21</v>
      </c>
      <c r="I50" s="7">
        <v>1.83</v>
      </c>
      <c r="J50" s="7">
        <v>1.06</v>
      </c>
      <c r="K50" s="7">
        <v>0.71</v>
      </c>
      <c r="L50" s="7">
        <v>0.47</v>
      </c>
      <c r="M50" s="7">
        <v>0.78</v>
      </c>
      <c r="N50" s="7">
        <v>0.37</v>
      </c>
      <c r="O50" s="7">
        <v>0.59</v>
      </c>
      <c r="P50" s="7">
        <v>0.8</v>
      </c>
      <c r="Q50" s="7">
        <v>0.63</v>
      </c>
      <c r="R50" s="7">
        <v>0.84</v>
      </c>
      <c r="S50" s="8"/>
      <c r="T50" s="2"/>
      <c r="U50" s="7"/>
      <c r="V50" s="52"/>
      <c r="W50" s="7"/>
    </row>
    <row r="51" spans="3:23" ht="12.75" customHeight="1" x14ac:dyDescent="0.15">
      <c r="C51" s="3" t="s">
        <v>35</v>
      </c>
      <c r="D51" s="75">
        <v>0</v>
      </c>
      <c r="E51" s="75">
        <v>0.99</v>
      </c>
      <c r="F51" s="75">
        <v>0</v>
      </c>
      <c r="G51" s="75">
        <v>0.97866297698805704</v>
      </c>
      <c r="H51" s="7">
        <v>1.04</v>
      </c>
      <c r="I51" s="7">
        <v>1.1200000000000001</v>
      </c>
      <c r="J51" s="7">
        <v>0</v>
      </c>
      <c r="K51" s="7">
        <v>0.86</v>
      </c>
      <c r="L51" s="7">
        <v>0</v>
      </c>
      <c r="M51" s="7">
        <v>0</v>
      </c>
      <c r="N51" s="7">
        <v>0.95</v>
      </c>
      <c r="O51" s="7">
        <v>0</v>
      </c>
      <c r="P51" s="7"/>
      <c r="Q51" s="7"/>
      <c r="R51" s="7">
        <v>0.78</v>
      </c>
      <c r="S51" s="8"/>
      <c r="T51" s="2"/>
      <c r="U51" s="7"/>
      <c r="V51" s="52"/>
      <c r="W51" s="7"/>
    </row>
    <row r="52" spans="3:23" ht="12.75" customHeight="1" x14ac:dyDescent="0.15">
      <c r="C52" s="3" t="s">
        <v>34</v>
      </c>
      <c r="D52" s="75">
        <v>0.53622159090909094</v>
      </c>
      <c r="E52" s="75">
        <v>0.98</v>
      </c>
      <c r="F52" s="75">
        <v>0</v>
      </c>
      <c r="G52" s="75">
        <v>0</v>
      </c>
      <c r="H52" s="7">
        <v>2.98</v>
      </c>
      <c r="I52" s="7">
        <v>0</v>
      </c>
      <c r="J52" s="7">
        <v>0</v>
      </c>
      <c r="K52" s="7">
        <v>1.77</v>
      </c>
      <c r="L52" s="7">
        <v>1.49</v>
      </c>
      <c r="M52" s="7">
        <v>2.34</v>
      </c>
      <c r="N52" s="7">
        <v>1.19</v>
      </c>
      <c r="O52" s="7">
        <v>1.1299999999999999</v>
      </c>
      <c r="P52" s="7">
        <v>0.93</v>
      </c>
      <c r="Q52" s="7">
        <v>0.91</v>
      </c>
      <c r="R52" s="7">
        <v>0.2</v>
      </c>
      <c r="S52" s="8"/>
      <c r="T52" s="2"/>
      <c r="U52" s="7"/>
      <c r="V52" s="52"/>
      <c r="W52" s="7"/>
    </row>
    <row r="53" spans="3:23" ht="12.75" customHeight="1" x14ac:dyDescent="0.15">
      <c r="C53" s="3" t="s">
        <v>44</v>
      </c>
      <c r="D53" s="75">
        <v>0</v>
      </c>
      <c r="E53" s="75">
        <v>0</v>
      </c>
      <c r="F53" s="75">
        <v>0</v>
      </c>
      <c r="G53" s="75">
        <v>0</v>
      </c>
      <c r="H53" s="7">
        <v>0</v>
      </c>
      <c r="I53" s="7">
        <v>0</v>
      </c>
      <c r="J53" s="7">
        <v>0</v>
      </c>
      <c r="K53" s="7">
        <v>0</v>
      </c>
      <c r="L53" s="7">
        <v>0</v>
      </c>
      <c r="M53" s="7">
        <v>0</v>
      </c>
      <c r="N53" s="7">
        <v>0</v>
      </c>
      <c r="O53" s="7">
        <v>1.86</v>
      </c>
      <c r="P53" s="7">
        <v>1.37</v>
      </c>
      <c r="Q53" s="7">
        <v>0.99</v>
      </c>
      <c r="R53" s="7">
        <v>1.68</v>
      </c>
      <c r="S53" s="8"/>
      <c r="T53" s="2"/>
      <c r="U53" s="7"/>
      <c r="V53" s="52"/>
      <c r="W53" s="7"/>
    </row>
    <row r="54" spans="3:23" ht="12.75" customHeight="1" x14ac:dyDescent="0.15">
      <c r="C54" s="3" t="s">
        <v>42</v>
      </c>
      <c r="D54" s="75">
        <v>0</v>
      </c>
      <c r="E54" s="75">
        <v>0</v>
      </c>
      <c r="F54" s="75">
        <v>0</v>
      </c>
      <c r="G54" s="75">
        <v>0</v>
      </c>
      <c r="H54" s="7">
        <v>0</v>
      </c>
      <c r="I54" s="7">
        <v>0</v>
      </c>
      <c r="J54" s="7">
        <v>0</v>
      </c>
      <c r="K54" s="7">
        <v>0</v>
      </c>
      <c r="L54" s="7">
        <v>0</v>
      </c>
      <c r="M54" s="7">
        <v>0</v>
      </c>
      <c r="N54" s="7">
        <v>0</v>
      </c>
      <c r="O54" s="7">
        <v>0.98</v>
      </c>
      <c r="P54" s="7"/>
      <c r="Q54" s="7">
        <v>0.75</v>
      </c>
      <c r="R54" s="7"/>
      <c r="S54" s="8"/>
      <c r="T54" s="2"/>
      <c r="U54" s="7"/>
      <c r="V54" s="52"/>
      <c r="W54" s="7"/>
    </row>
    <row r="55" spans="3:23" ht="12.75" customHeight="1" x14ac:dyDescent="0.15">
      <c r="C55" s="3" t="s">
        <v>32</v>
      </c>
      <c r="D55" s="75">
        <v>0</v>
      </c>
      <c r="E55" s="75">
        <v>0</v>
      </c>
      <c r="F55" s="75">
        <v>0</v>
      </c>
      <c r="G55" s="75">
        <v>0</v>
      </c>
      <c r="H55" s="7">
        <v>0</v>
      </c>
      <c r="I55" s="7">
        <v>0</v>
      </c>
      <c r="J55" s="7">
        <v>0</v>
      </c>
      <c r="K55" s="7">
        <v>0</v>
      </c>
      <c r="L55" s="7">
        <v>0</v>
      </c>
      <c r="M55" s="7">
        <v>0</v>
      </c>
      <c r="N55" s="7">
        <v>0</v>
      </c>
      <c r="O55" s="7">
        <v>0.09</v>
      </c>
      <c r="P55" s="7"/>
      <c r="Q55" s="7"/>
      <c r="R55" s="7"/>
      <c r="S55" s="8"/>
      <c r="T55" s="2"/>
      <c r="U55" s="7"/>
      <c r="V55" s="52"/>
    </row>
    <row r="56" spans="3:23" ht="12.75" customHeight="1" x14ac:dyDescent="0.15">
      <c r="C56" s="3" t="s">
        <v>45</v>
      </c>
      <c r="D56" s="75"/>
      <c r="E56" s="75"/>
      <c r="F56" s="75"/>
      <c r="G56" s="75"/>
      <c r="H56" s="75"/>
      <c r="I56" s="7"/>
      <c r="J56" s="7"/>
      <c r="K56" s="7"/>
      <c r="L56" s="7"/>
      <c r="M56" s="7"/>
      <c r="N56" s="7"/>
      <c r="O56" s="7"/>
      <c r="P56" s="7"/>
      <c r="Q56" s="7">
        <v>0.84</v>
      </c>
      <c r="R56" s="7">
        <v>0.46</v>
      </c>
      <c r="S56" s="8"/>
      <c r="T56" s="2"/>
      <c r="U56" s="7"/>
      <c r="V56" s="52"/>
    </row>
    <row r="57" spans="3:23" ht="12.75" customHeight="1" x14ac:dyDescent="0.15">
      <c r="U57" s="7"/>
      <c r="V57" s="61"/>
    </row>
    <row r="58" spans="3:23" ht="12.75" customHeight="1" x14ac:dyDescent="0.15">
      <c r="U58" s="7"/>
      <c r="V58" s="52"/>
    </row>
    <row r="59" spans="3:23" ht="12.75" customHeight="1" x14ac:dyDescent="0.15">
      <c r="U59" s="7"/>
      <c r="V59" s="52"/>
    </row>
    <row r="60" spans="3:23" ht="12.75" customHeight="1" x14ac:dyDescent="0.15">
      <c r="U60" s="7"/>
      <c r="V60" s="52"/>
    </row>
    <row r="61" spans="3:23" ht="12.75" customHeight="1" x14ac:dyDescent="0.15">
      <c r="U61" s="7"/>
      <c r="V61" s="52"/>
    </row>
    <row r="62" spans="3:23" ht="12.75" customHeight="1" x14ac:dyDescent="0.15">
      <c r="U62" s="7"/>
      <c r="V62" s="52"/>
    </row>
    <row r="63" spans="3:23" ht="12.75" customHeight="1" x14ac:dyDescent="0.15">
      <c r="V63" s="52"/>
    </row>
    <row r="64" spans="3:23" ht="12.75" customHeight="1" x14ac:dyDescent="0.15">
      <c r="V64" s="52"/>
    </row>
  </sheetData>
  <sortState xmlns:xlrd2="http://schemas.microsoft.com/office/spreadsheetml/2017/richdata2" ref="C29:S40">
    <sortCondition descending="1" ref="S29:S40"/>
  </sortState>
  <mergeCells count="3">
    <mergeCell ref="C2:S2"/>
    <mergeCell ref="C4:S5"/>
    <mergeCell ref="C42:S42"/>
  </mergeCells>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8</vt:i4>
      </vt:variant>
    </vt:vector>
  </HeadingPairs>
  <TitlesOfParts>
    <vt:vector size="8" baseType="lpstr">
      <vt:lpstr>These sheets</vt:lpstr>
      <vt:lpstr>EAA countries at WC OG</vt:lpstr>
      <vt:lpstr>Non EAA countries at WC OG</vt:lpstr>
      <vt:lpstr>All countries at WC OG</vt:lpstr>
      <vt:lpstr>Averages by CTY 2011-2022</vt:lpstr>
      <vt:lpstr>EAA countries at WC OG EC</vt:lpstr>
      <vt:lpstr>Rank Top 30 Lists EAA</vt:lpstr>
      <vt:lpstr>Ch'ship Performance EAA</vt:lpstr>
    </vt:vector>
  </TitlesOfParts>
  <Company>vrt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Ivo HENDRIX</dc:creator>
  <cp:lastModifiedBy>Ivo</cp:lastModifiedBy>
  <cp:lastPrinted>2011-09-04T15:17:29Z</cp:lastPrinted>
  <dcterms:created xsi:type="dcterms:W3CDTF">2009-09-01T07:04:53Z</dcterms:created>
  <dcterms:modified xsi:type="dcterms:W3CDTF">2022-11-03T14:14:00Z</dcterms:modified>
</cp:coreProperties>
</file>