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vo\Atletiek\Performance-Standards\Performance Standards\"/>
    </mc:Choice>
  </mc:AlternateContent>
  <xr:revisionPtr revIDLastSave="0" documentId="13_ncr:1_{BB2E8581-6D4C-4484-ABE2-DF2FE3E93BD0}" xr6:coauthVersionLast="47" xr6:coauthVersionMax="47" xr10:uidLastSave="{00000000-0000-0000-0000-000000000000}"/>
  <bookViews>
    <workbookView xWindow="-120" yWindow="-120" windowWidth="20640" windowHeight="11160" activeTab="1" xr2:uid="{19BCE3AC-4981-4E87-AB3A-90076993C729}"/>
  </bookViews>
  <sheets>
    <sheet name="These sheets" sheetId="17" r:id="rId1"/>
    <sheet name="EAA Men CH Results" sheetId="7" r:id="rId2"/>
    <sheet name="EAA Women CH Results" sheetId="8" r:id="rId3"/>
    <sheet name="EC U23 &amp; EC WC U20" sheetId="16" r:id="rId4"/>
    <sheet name="EC WC ind EC ind" sheetId="12" r:id="rId5"/>
    <sheet name="Incidence of Top 8 placings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6" l="1"/>
  <c r="N10" i="16" s="1"/>
  <c r="M11" i="16"/>
  <c r="N11" i="16" s="1"/>
  <c r="D12" i="16"/>
  <c r="E12" i="16"/>
  <c r="F12" i="16"/>
  <c r="G12" i="16"/>
  <c r="H12" i="16"/>
  <c r="I12" i="16"/>
  <c r="J12" i="16"/>
  <c r="K12" i="16"/>
  <c r="L12" i="16"/>
  <c r="M20" i="16"/>
  <c r="N20" i="16" s="1"/>
  <c r="M21" i="16"/>
  <c r="N21" i="16" s="1"/>
  <c r="D22" i="16"/>
  <c r="E22" i="16"/>
  <c r="F22" i="16"/>
  <c r="G22" i="16"/>
  <c r="H22" i="16"/>
  <c r="I22" i="16"/>
  <c r="J22" i="16"/>
  <c r="K22" i="16"/>
  <c r="L22" i="16"/>
  <c r="M31" i="16"/>
  <c r="N31" i="16" s="1"/>
  <c r="M32" i="16"/>
  <c r="N32" i="16" s="1"/>
  <c r="D33" i="16"/>
  <c r="E33" i="16"/>
  <c r="F33" i="16"/>
  <c r="G33" i="16"/>
  <c r="H33" i="16"/>
  <c r="I33" i="16"/>
  <c r="J33" i="16"/>
  <c r="K33" i="16"/>
  <c r="L33" i="16"/>
  <c r="M42" i="16"/>
  <c r="N42" i="16" s="1"/>
  <c r="M43" i="16"/>
  <c r="N43" i="16" s="1"/>
  <c r="D44" i="16"/>
  <c r="E44" i="16"/>
  <c r="F44" i="16"/>
  <c r="G44" i="16"/>
  <c r="H44" i="16"/>
  <c r="I44" i="16"/>
  <c r="J44" i="16"/>
  <c r="K44" i="16"/>
  <c r="L44" i="16"/>
  <c r="M54" i="16"/>
  <c r="N54" i="16" s="1"/>
  <c r="M55" i="16"/>
  <c r="N55" i="16" s="1"/>
  <c r="D56" i="16"/>
  <c r="E56" i="16"/>
  <c r="F56" i="16"/>
  <c r="G56" i="16"/>
  <c r="H56" i="16"/>
  <c r="I56" i="16"/>
  <c r="J56" i="16"/>
  <c r="K56" i="16"/>
  <c r="L56" i="16"/>
  <c r="M22" i="16" l="1"/>
  <c r="N22" i="16" s="1"/>
  <c r="N85" i="16"/>
  <c r="L86" i="16"/>
  <c r="N79" i="16"/>
  <c r="N78" i="16"/>
  <c r="K86" i="16"/>
  <c r="N77" i="16"/>
  <c r="H86" i="16"/>
  <c r="M84" i="16"/>
  <c r="M82" i="16"/>
  <c r="M83" i="16"/>
  <c r="N84" i="16"/>
  <c r="M81" i="16"/>
  <c r="M79" i="16"/>
  <c r="M78" i="16"/>
  <c r="N81" i="16"/>
  <c r="M80" i="16"/>
  <c r="J86" i="16"/>
  <c r="M77" i="16"/>
  <c r="G86" i="16"/>
  <c r="N83" i="16"/>
  <c r="N82" i="16"/>
  <c r="I86" i="16"/>
  <c r="E86" i="16"/>
  <c r="M44" i="16"/>
  <c r="N44" i="16" s="1"/>
  <c r="F86" i="16"/>
  <c r="M33" i="16"/>
  <c r="N33" i="16" s="1"/>
  <c r="N80" i="16"/>
  <c r="M56" i="16"/>
  <c r="N56" i="16" s="1"/>
  <c r="M12" i="16"/>
  <c r="N12" i="16" s="1"/>
  <c r="O82" i="16" l="1"/>
  <c r="O79" i="16"/>
  <c r="O80" i="16"/>
  <c r="O85" i="16"/>
  <c r="O77" i="16"/>
  <c r="O84" i="16"/>
  <c r="O78" i="16"/>
  <c r="O81" i="16"/>
  <c r="M86" i="16"/>
  <c r="N86" i="16"/>
  <c r="O86" i="16" s="1"/>
  <c r="O83" i="16"/>
  <c r="M29" i="9"/>
  <c r="J30" i="9" s="1"/>
  <c r="F23" i="12" l="1"/>
  <c r="F22" i="12"/>
  <c r="E23" i="12"/>
  <c r="E22" i="12"/>
  <c r="D23" i="12"/>
  <c r="D22" i="12"/>
  <c r="M8" i="12"/>
  <c r="N8" i="12"/>
  <c r="O8" i="12"/>
  <c r="M9" i="12"/>
  <c r="N9" i="12"/>
  <c r="O9" i="12"/>
  <c r="M10" i="12"/>
  <c r="N10" i="12"/>
  <c r="O10" i="12"/>
  <c r="M11" i="12"/>
  <c r="N11" i="12"/>
  <c r="O11" i="12"/>
  <c r="M12" i="12"/>
  <c r="N12" i="12"/>
  <c r="O12" i="12"/>
  <c r="M13" i="12"/>
  <c r="N13" i="12"/>
  <c r="O13" i="12"/>
  <c r="M14" i="12"/>
  <c r="N14" i="12"/>
  <c r="O14" i="12"/>
  <c r="N7" i="12"/>
  <c r="O7" i="12"/>
  <c r="M7" i="12"/>
  <c r="J15" i="12"/>
  <c r="J16" i="12" s="1"/>
  <c r="I15" i="12"/>
  <c r="I16" i="12" s="1"/>
  <c r="H15" i="12"/>
  <c r="H16" i="12" s="1"/>
  <c r="E15" i="12"/>
  <c r="E16" i="12" s="1"/>
  <c r="D15" i="12"/>
  <c r="D16" i="12" s="1"/>
  <c r="C15" i="12"/>
  <c r="C16" i="12" s="1"/>
  <c r="AA134" i="8"/>
  <c r="Z134" i="8"/>
  <c r="AA133" i="8"/>
  <c r="M21" i="9"/>
  <c r="M25" i="9"/>
  <c r="H26" i="9" s="1"/>
  <c r="F22" i="9" l="1"/>
  <c r="J22" i="9"/>
  <c r="O15" i="12"/>
  <c r="O16" i="12" s="1"/>
  <c r="N15" i="12"/>
  <c r="N16" i="12" s="1"/>
  <c r="M15" i="12"/>
  <c r="M16" i="12" s="1"/>
  <c r="Z133" i="8"/>
  <c r="L22" i="9"/>
  <c r="H22" i="9"/>
  <c r="D22" i="9"/>
  <c r="C22" i="9"/>
  <c r="I22" i="9"/>
  <c r="E22" i="9"/>
  <c r="K22" i="9"/>
  <c r="G22" i="9"/>
  <c r="AA159" i="7" l="1"/>
  <c r="Z159" i="7"/>
</calcChain>
</file>

<file path=xl/sharedStrings.xml><?xml version="1.0" encoding="utf-8"?>
<sst xmlns="http://schemas.openxmlformats.org/spreadsheetml/2006/main" count="799" uniqueCount="496">
  <si>
    <t>EK U23</t>
  </si>
  <si>
    <t>EK U20</t>
  </si>
  <si>
    <t>WK U20</t>
  </si>
  <si>
    <t>Kaul</t>
  </si>
  <si>
    <t>Bukowiecki</t>
  </si>
  <si>
    <t>Halasz</t>
  </si>
  <si>
    <t>Nedasekau</t>
  </si>
  <si>
    <t>Holzdeppe</t>
  </si>
  <si>
    <t>Gemili</t>
  </si>
  <si>
    <t>Warholm</t>
  </si>
  <si>
    <t>Shubenkov</t>
  </si>
  <si>
    <t>Lita Baehre</t>
  </si>
  <si>
    <t>Wierig</t>
  </si>
  <si>
    <t>Crippa</t>
  </si>
  <si>
    <t>Ivanyuk</t>
  </si>
  <si>
    <t>Fajdek</t>
  </si>
  <si>
    <t>Caceres</t>
  </si>
  <si>
    <t>Firfirica</t>
  </si>
  <si>
    <t>Braun</t>
  </si>
  <si>
    <t>Duplantis</t>
  </si>
  <si>
    <t>Kokhan</t>
  </si>
  <si>
    <t>Bigot</t>
  </si>
  <si>
    <t>Guliyev</t>
  </si>
  <si>
    <t>Weber</t>
  </si>
  <si>
    <t>Weisshaidinger</t>
  </si>
  <si>
    <t>Tortu</t>
  </si>
  <si>
    <t>Wightman</t>
  </si>
  <si>
    <t>Kerr</t>
  </si>
  <si>
    <t>Akimenko</t>
  </si>
  <si>
    <t>Martinot-Lagarde</t>
  </si>
  <si>
    <t>Cienfuegos</t>
  </si>
  <si>
    <t>Lewandowski</t>
  </si>
  <si>
    <t>Stecchi</t>
  </si>
  <si>
    <t>Krukowski</t>
  </si>
  <si>
    <t>Oiglane</t>
  </si>
  <si>
    <t>V.Lavillenie</t>
  </si>
  <si>
    <t>Parellis</t>
  </si>
  <si>
    <t>Adrian Ben</t>
  </si>
  <si>
    <t>Vetter</t>
  </si>
  <si>
    <t>Henriksen</t>
  </si>
  <si>
    <t>Stahl</t>
  </si>
  <si>
    <t>Amb</t>
  </si>
  <si>
    <t>Nowicki</t>
  </si>
  <si>
    <t>Hughes</t>
  </si>
  <si>
    <t>Trajkovic</t>
  </si>
  <si>
    <t>Vadlejch</t>
  </si>
  <si>
    <t>Bedrani</t>
  </si>
  <si>
    <t>Lisek</t>
  </si>
  <si>
    <t>Dudarau</t>
  </si>
  <si>
    <t>Uibo</t>
  </si>
  <si>
    <t>Hawkins</t>
  </si>
  <si>
    <t>Ortega</t>
  </si>
  <si>
    <t>Alexis Copello</t>
  </si>
  <si>
    <t>Pichardo</t>
  </si>
  <si>
    <t>Kirt</t>
  </si>
  <si>
    <t>Bosse</t>
  </si>
  <si>
    <t>Menkov</t>
  </si>
  <si>
    <t>Kszczot</t>
  </si>
  <si>
    <t>Kazmirek</t>
  </si>
  <si>
    <t>Gudzius</t>
  </si>
  <si>
    <t>Mekhissi</t>
  </si>
  <si>
    <t>Miller</t>
  </si>
  <si>
    <t>Chapelle</t>
  </si>
  <si>
    <t>Pronkin</t>
  </si>
  <si>
    <t>Farah</t>
  </si>
  <si>
    <t>Evora</t>
  </si>
  <si>
    <t>Holusa</t>
  </si>
  <si>
    <t>Vicaut</t>
  </si>
  <si>
    <t>Langford</t>
  </si>
  <si>
    <t>Darien</t>
  </si>
  <si>
    <t>Mitchell-Blake</t>
  </si>
  <si>
    <t>Baji</t>
  </si>
  <si>
    <t>Kiriazis</t>
  </si>
  <si>
    <t>Malachowski</t>
  </si>
  <si>
    <t>Marghiev</t>
  </si>
  <si>
    <t>Frydrych</t>
  </si>
  <si>
    <t>Pitkamaki</t>
  </si>
  <si>
    <t>Helcelet</t>
  </si>
  <si>
    <t>Meucci</t>
  </si>
  <si>
    <t>Röhler</t>
  </si>
  <si>
    <t>Kasyanov</t>
  </si>
  <si>
    <t>Stanek</t>
  </si>
  <si>
    <t>Przybylko</t>
  </si>
  <si>
    <t>Sokirskiy</t>
  </si>
  <si>
    <t>Urbanek</t>
  </si>
  <si>
    <t>Freimuth</t>
  </si>
  <si>
    <t>Torneus</t>
  </si>
  <si>
    <t>Lysenko</t>
  </si>
  <si>
    <t>Grabarz</t>
  </si>
  <si>
    <t>Zunic</t>
  </si>
  <si>
    <t>Haratyk</t>
  </si>
  <si>
    <t>Hussein</t>
  </si>
  <si>
    <t>Pontvianne</t>
  </si>
  <si>
    <t>Prescod</t>
  </si>
  <si>
    <t>Mechaal</t>
  </si>
  <si>
    <t>Butchart</t>
  </si>
  <si>
    <t>Storl</t>
  </si>
  <si>
    <t>Pars</t>
  </si>
  <si>
    <t>Van Der Plaetsen</t>
  </si>
  <si>
    <t>Kovago</t>
  </si>
  <si>
    <t>Bondarenko</t>
  </si>
  <si>
    <t>Tsikhan</t>
  </si>
  <si>
    <t>Lemaitre</t>
  </si>
  <si>
    <t>Bustos</t>
  </si>
  <si>
    <t>Rutherford</t>
  </si>
  <si>
    <t>Filippidis</t>
  </si>
  <si>
    <t>Protsenko</t>
  </si>
  <si>
    <t>Ruuskanen</t>
  </si>
  <si>
    <t>Mägi</t>
  </si>
  <si>
    <t>Hudson-Smith</t>
  </si>
  <si>
    <t>Ioannou</t>
  </si>
  <si>
    <t>Bascou</t>
  </si>
  <si>
    <t>Majewski</t>
  </si>
  <si>
    <t>Kudlicka</t>
  </si>
  <si>
    <t>Kanter</t>
  </si>
  <si>
    <t>Barr</t>
  </si>
  <si>
    <t>Kowal</t>
  </si>
  <si>
    <t>Jasinski</t>
  </si>
  <si>
    <t>Martina</t>
  </si>
  <si>
    <t>Gomis</t>
  </si>
  <si>
    <t>Abraham</t>
  </si>
  <si>
    <t>Balner</t>
  </si>
  <si>
    <t>Kupper</t>
  </si>
  <si>
    <t>Söderberg</t>
  </si>
  <si>
    <t>Kosynskyy</t>
  </si>
  <si>
    <t>Vesely</t>
  </si>
  <si>
    <t>WK 2017</t>
  </si>
  <si>
    <t>OS 2016</t>
  </si>
  <si>
    <t>Filip Ingebrigtsen</t>
  </si>
  <si>
    <t>Mannen</t>
  </si>
  <si>
    <t>Vrouwen</t>
  </si>
  <si>
    <t>Bengtsson</t>
  </si>
  <si>
    <t>Schippers</t>
  </si>
  <si>
    <t>Asher-Smith</t>
  </si>
  <si>
    <t>Johnson-Thompson</t>
  </si>
  <si>
    <t>Krause</t>
  </si>
  <si>
    <t>Möller</t>
  </si>
  <si>
    <t>Tavernier</t>
  </si>
  <si>
    <t>Mihambo</t>
  </si>
  <si>
    <t>Hussong</t>
  </si>
  <si>
    <t>Klosterhalfen</t>
  </si>
  <si>
    <t>Petrivskaja</t>
  </si>
  <si>
    <t>Kolak</t>
  </si>
  <si>
    <t>Levchenko</t>
  </si>
  <si>
    <t>Bradshaw</t>
  </si>
  <si>
    <t>Ryzhykova</t>
  </si>
  <si>
    <t>Visser</t>
  </si>
  <si>
    <t>Thiam</t>
  </si>
  <si>
    <t>Hejnova</t>
  </si>
  <si>
    <t>Dubitskaya</t>
  </si>
  <si>
    <t>Mahuchikh</t>
  </si>
  <si>
    <t>Perkovic</t>
  </si>
  <si>
    <t>Lasitskene</t>
  </si>
  <si>
    <t>Lalova-Collio</t>
  </si>
  <si>
    <t>Demidik</t>
  </si>
  <si>
    <t>Peleteiro</t>
  </si>
  <si>
    <t>Rotaru</t>
  </si>
  <si>
    <t>Stefanidi</t>
  </si>
  <si>
    <t>Schwanitz</t>
  </si>
  <si>
    <t>Zhuk</t>
  </si>
  <si>
    <t>Preiner</t>
  </si>
  <si>
    <t>Fiodorow</t>
  </si>
  <si>
    <t>Nadine Müller</t>
  </si>
  <si>
    <t>Bekh-Romanchuk</t>
  </si>
  <si>
    <t>Marton</t>
  </si>
  <si>
    <t>Swiety-Ersetic</t>
  </si>
  <si>
    <t>Muir</t>
  </si>
  <si>
    <t>Sprunger</t>
  </si>
  <si>
    <t>Saladukha</t>
  </si>
  <si>
    <t>Kambundji</t>
  </si>
  <si>
    <t>Licwinko</t>
  </si>
  <si>
    <t>Oosterwegel</t>
  </si>
  <si>
    <t>Mamona</t>
  </si>
  <si>
    <t>Broersen</t>
  </si>
  <si>
    <t>Mazuronak</t>
  </si>
  <si>
    <t>Weightman</t>
  </si>
  <si>
    <t>Simic</t>
  </si>
  <si>
    <t>Klymets</t>
  </si>
  <si>
    <t>Irozuru</t>
  </si>
  <si>
    <t>Skydan</t>
  </si>
  <si>
    <t>Khaladovich</t>
  </si>
  <si>
    <t>Hassan</t>
  </si>
  <si>
    <t>Baumgart-Witan</t>
  </si>
  <si>
    <t>Klishina</t>
  </si>
  <si>
    <t>Ryzih</t>
  </si>
  <si>
    <t>Talay</t>
  </si>
  <si>
    <t>Robert-Michon</t>
  </si>
  <si>
    <t>Schäfer</t>
  </si>
  <si>
    <t>Lake</t>
  </si>
  <si>
    <t>Spanovic</t>
  </si>
  <si>
    <t>Safrankova</t>
  </si>
  <si>
    <t>Palsyte</t>
  </si>
  <si>
    <t>Molitor</t>
  </si>
  <si>
    <t>Jagaciak</t>
  </si>
  <si>
    <t>Kopron</t>
  </si>
  <si>
    <t>Dadic</t>
  </si>
  <si>
    <t>Sharp</t>
  </si>
  <si>
    <t>Demireva</t>
  </si>
  <si>
    <t>Tugsuz</t>
  </si>
  <si>
    <t>Spotakova</t>
  </si>
  <si>
    <t>Jungfleisch</t>
  </si>
  <si>
    <t>Gierisch</t>
  </si>
  <si>
    <t>Wlodarczyk</t>
  </si>
  <si>
    <t>Cichocka</t>
  </si>
  <si>
    <t>Salman-Rath</t>
  </si>
  <si>
    <t>Ugen</t>
  </si>
  <si>
    <t>Mullina</t>
  </si>
  <si>
    <t>Dutkiewicz</t>
  </si>
  <si>
    <t>Trost</t>
  </si>
  <si>
    <t>Vlasic</t>
  </si>
  <si>
    <t>Papachristou</t>
  </si>
  <si>
    <t>Beitia</t>
  </si>
  <si>
    <t>Ennis-Hill</t>
  </si>
  <si>
    <t>Grovdal</t>
  </si>
  <si>
    <t>Andrejczyk</t>
  </si>
  <si>
    <t>Malychik</t>
  </si>
  <si>
    <t>Sawyers</t>
  </si>
  <si>
    <t>Heidler</t>
  </si>
  <si>
    <t>Roleder</t>
  </si>
  <si>
    <t>Ikauniece</t>
  </si>
  <si>
    <t>Balta</t>
  </si>
  <si>
    <t>Petersen</t>
  </si>
  <si>
    <t>Obergföll</t>
  </si>
  <si>
    <t>Jozwik</t>
  </si>
  <si>
    <t>Büchler</t>
  </si>
  <si>
    <t>Arzamasova</t>
  </si>
  <si>
    <t>Bahta</t>
  </si>
  <si>
    <t>Skoog</t>
  </si>
  <si>
    <t>Tamberi</t>
  </si>
  <si>
    <t>WK 2019</t>
  </si>
  <si>
    <t>WK 2015</t>
  </si>
  <si>
    <t>WK U18</t>
  </si>
  <si>
    <t>EK</t>
  </si>
  <si>
    <t>WK i</t>
  </si>
  <si>
    <t>EK i</t>
  </si>
  <si>
    <t>WK 2013</t>
  </si>
  <si>
    <t>OS 2012</t>
  </si>
  <si>
    <t>WK 2011</t>
  </si>
  <si>
    <t>WK 2009</t>
  </si>
  <si>
    <t>OS 2008</t>
  </si>
  <si>
    <t>WK 2007</t>
  </si>
  <si>
    <t>WK 2005</t>
  </si>
  <si>
    <t>OS 2004</t>
  </si>
  <si>
    <t>Baba</t>
  </si>
  <si>
    <t>Dobek</t>
  </si>
  <si>
    <t>Wojciekowski</t>
  </si>
  <si>
    <t>Oprea</t>
  </si>
  <si>
    <t>Shkurenyov</t>
  </si>
  <si>
    <t>Tsyplakov</t>
  </si>
  <si>
    <t>Lomnicky</t>
  </si>
  <si>
    <t>Tuka</t>
  </si>
  <si>
    <t>Milanov</t>
  </si>
  <si>
    <t>Scherbarth</t>
  </si>
  <si>
    <t>C.Harting</t>
  </si>
  <si>
    <t>Schrader</t>
  </si>
  <si>
    <t>Kudryavtsev</t>
  </si>
  <si>
    <t>Litvinov</t>
  </si>
  <si>
    <t>Menaldo</t>
  </si>
  <si>
    <t>Adams</t>
  </si>
  <si>
    <t>Hofmann</t>
  </si>
  <si>
    <t>Renaud Lavillenie</t>
  </si>
  <si>
    <t>Pertile</t>
  </si>
  <si>
    <t>Y. Copello</t>
  </si>
  <si>
    <t>Yousif</t>
  </si>
  <si>
    <t>Ali Kaya</t>
  </si>
  <si>
    <t>Kolasinac</t>
  </si>
  <si>
    <t>Sorokin</t>
  </si>
  <si>
    <t>Polyansky</t>
  </si>
  <si>
    <t>Mayer</t>
  </si>
  <si>
    <t>TOP 3</t>
  </si>
  <si>
    <t>WK 2003</t>
  </si>
  <si>
    <t>WK 2001</t>
  </si>
  <si>
    <t>OS 2000</t>
  </si>
  <si>
    <t>TOP 4-8</t>
  </si>
  <si>
    <t>R. Harting</t>
  </si>
  <si>
    <t>Yasemin Can</t>
  </si>
  <si>
    <t>Knyazneva-Minenko</t>
  </si>
  <si>
    <t>Child-Doyle</t>
  </si>
  <si>
    <t>T. Porter-Ofili</t>
  </si>
  <si>
    <t>Cindy Ofili</t>
  </si>
  <si>
    <t>Craft</t>
  </si>
  <si>
    <t>Zbären</t>
  </si>
  <si>
    <t>Mikhnevych</t>
  </si>
  <si>
    <t>Fischer</t>
  </si>
  <si>
    <t>Hitschon</t>
  </si>
  <si>
    <t>Z Marghieva</t>
  </si>
  <si>
    <t>Petrova</t>
  </si>
  <si>
    <t>Lamote</t>
  </si>
  <si>
    <t>Lupu</t>
  </si>
  <si>
    <t>Mokhnyuk</t>
  </si>
  <si>
    <t>Leantschuk</t>
  </si>
  <si>
    <t>Krumins-Kuijken</t>
  </si>
  <si>
    <t>Klaas</t>
  </si>
  <si>
    <t>Strutz</t>
  </si>
  <si>
    <t>Sagnia</t>
  </si>
  <si>
    <t>Sprudzane-Ozolina</t>
  </si>
  <si>
    <t>Chicherova</t>
  </si>
  <si>
    <t>Kyriakopoulou</t>
  </si>
  <si>
    <t>Proctor</t>
  </si>
  <si>
    <t>Oskan-Clarke</t>
  </si>
  <si>
    <t>Aregawi</t>
  </si>
  <si>
    <t>Koneva</t>
  </si>
  <si>
    <t>Top 3</t>
  </si>
  <si>
    <t>Top 4-8</t>
  </si>
  <si>
    <t>Mironchyk-Ivanova</t>
  </si>
  <si>
    <t>&gt; 9</t>
  </si>
  <si>
    <t>Athlete</t>
  </si>
  <si>
    <t>CTY</t>
  </si>
  <si>
    <t>GER</t>
  </si>
  <si>
    <t>POL</t>
  </si>
  <si>
    <t>FRA</t>
  </si>
  <si>
    <t>BLR</t>
  </si>
  <si>
    <t>CZE</t>
  </si>
  <si>
    <t>HUN</t>
  </si>
  <si>
    <t>BEL</t>
  </si>
  <si>
    <t>RUS</t>
  </si>
  <si>
    <t>GBR</t>
  </si>
  <si>
    <t>NOR</t>
  </si>
  <si>
    <t>ITA</t>
  </si>
  <si>
    <t>LTU</t>
  </si>
  <si>
    <t>ESP</t>
  </si>
  <si>
    <t>UKR</t>
  </si>
  <si>
    <t>NED</t>
  </si>
  <si>
    <t>ROU</t>
  </si>
  <si>
    <t>FIN</t>
  </si>
  <si>
    <t>GRE</t>
  </si>
  <si>
    <t>MDA</t>
  </si>
  <si>
    <t>POR</t>
  </si>
  <si>
    <t>EST</t>
  </si>
  <si>
    <t>SVK</t>
  </si>
  <si>
    <t>BIH</t>
  </si>
  <si>
    <t>CYP</t>
  </si>
  <si>
    <t>SWE</t>
  </si>
  <si>
    <t>IRL</t>
  </si>
  <si>
    <t>AUT</t>
  </si>
  <si>
    <t>CRO</t>
  </si>
  <si>
    <t>TUR</t>
  </si>
  <si>
    <t>SUI</t>
  </si>
  <si>
    <t>AZE</t>
  </si>
  <si>
    <t>SRB</t>
  </si>
  <si>
    <t>DEN</t>
  </si>
  <si>
    <t>BUL</t>
  </si>
  <si>
    <t>ISR</t>
  </si>
  <si>
    <t>Mo Farah</t>
  </si>
  <si>
    <t>Gerd Kanter</t>
  </si>
  <si>
    <t>Tero Pitkämäki</t>
  </si>
  <si>
    <t>Nelson Evora</t>
  </si>
  <si>
    <t>Pjotr Malachowski</t>
  </si>
  <si>
    <t>Mahiedine Mekhissi-Benabbad</t>
  </si>
  <si>
    <t>Robert Harting</t>
  </si>
  <si>
    <t>David Storl</t>
  </si>
  <si>
    <t>Ivan Tichon</t>
  </si>
  <si>
    <t>Dafne Schippers</t>
  </si>
  <si>
    <t>Blanka Vlasic</t>
  </si>
  <si>
    <t>Betty Heidler</t>
  </si>
  <si>
    <t>Jessica Ennis-Hill</t>
  </si>
  <si>
    <t>Barbora Spotakova</t>
  </si>
  <si>
    <t>Christine Obergföll</t>
  </si>
  <si>
    <t>Anita Wlodarczyk</t>
  </si>
  <si>
    <t>Sandra Perkovic</t>
  </si>
  <si>
    <t>Anna Chicherova</t>
  </si>
  <si>
    <t>5K/10K</t>
  </si>
  <si>
    <t>DT</t>
  </si>
  <si>
    <t>PV</t>
  </si>
  <si>
    <t>JT</t>
  </si>
  <si>
    <t>TJ</t>
  </si>
  <si>
    <t>1500/3SC</t>
  </si>
  <si>
    <t>SP</t>
  </si>
  <si>
    <t>HT</t>
  </si>
  <si>
    <t>100/200</t>
  </si>
  <si>
    <t>HJ</t>
  </si>
  <si>
    <t>COMB</t>
  </si>
  <si>
    <t>Christine Ohuruogu</t>
  </si>
  <si>
    <t>Ohuruogu</t>
  </si>
  <si>
    <t>DIS</t>
  </si>
  <si>
    <t>&gt; 4</t>
  </si>
  <si>
    <t>&gt; 2</t>
  </si>
  <si>
    <t>Jakob Ingebrigtsen</t>
  </si>
  <si>
    <t>Etelätalo</t>
  </si>
  <si>
    <t>EAA sinds 2011 (12)</t>
  </si>
  <si>
    <t>EAA sinds 2014 (27)</t>
  </si>
  <si>
    <t>EAA sinds 2017 (32)</t>
  </si>
  <si>
    <t>EAA sinds 2014 (32)</t>
  </si>
  <si>
    <t>EAA sinds 2015 (24)</t>
  </si>
  <si>
    <t>EAA sinds 2010 (26)</t>
  </si>
  <si>
    <t>EAA sinds 2013 (27)</t>
  </si>
  <si>
    <t>EAA sinds 2013 (19)</t>
  </si>
  <si>
    <t>EAA sinds 2018 (25)</t>
  </si>
  <si>
    <t>Top 8</t>
  </si>
  <si>
    <t>Zsivoczky-Farkas</t>
  </si>
  <si>
    <t>EAA sinds 2013 (20)</t>
  </si>
  <si>
    <t>EAA sinds 2012 (22)</t>
  </si>
  <si>
    <t>EAA sinds 2010 (23)</t>
  </si>
  <si>
    <t>EAA sinds 2010 (22)</t>
  </si>
  <si>
    <t>EAA sinds 2013 (24)</t>
  </si>
  <si>
    <t>Best result</t>
  </si>
  <si>
    <t>Top 3
in %</t>
  </si>
  <si>
    <t>TOT</t>
  </si>
  <si>
    <t>%</t>
  </si>
  <si>
    <t>EC U23</t>
  </si>
  <si>
    <t>EC U20</t>
  </si>
  <si>
    <t>WC U20</t>
  </si>
  <si>
    <t>WC U18</t>
  </si>
  <si>
    <t>EC</t>
  </si>
  <si>
    <t>WC ind</t>
  </si>
  <si>
    <t>EC ind</t>
  </si>
  <si>
    <t>WC 2019</t>
  </si>
  <si>
    <t>WC 2017</t>
  </si>
  <si>
    <t>WC 2015</t>
  </si>
  <si>
    <t>WC 2013</t>
  </si>
  <si>
    <t>WC 2011</t>
  </si>
  <si>
    <t>WC 2009</t>
  </si>
  <si>
    <t>WC 2007</t>
  </si>
  <si>
    <t>WC 2005</t>
  </si>
  <si>
    <t>WC 2003</t>
  </si>
  <si>
    <t>WC 2001</t>
  </si>
  <si>
    <t>Athlete is not allowed to compete, due to allegiance in non European country.</t>
  </si>
  <si>
    <t>Best results of 128 EAA athletes - Women -  Top 8 placers at OG WC 2015-2019 at different types of Championships</t>
  </si>
  <si>
    <t>Best results of 154 EAA athletes - Men -  Top 8 placers at OG WC 2015-2019 at different types of Championships</t>
  </si>
  <si>
    <t>Performance history of 282 EAA athletes (M&amp;W Top 8 placers at OG WC 2015-2019) at EC U23 EC U20 and WC U20</t>
  </si>
  <si>
    <t>The performance history of the 282 EAA athletes, M&amp;W Top 8 placers at OG/WC 2015-2019 at Age Group Championships is an important</t>
  </si>
  <si>
    <t>component in their athletes profile.</t>
  </si>
  <si>
    <t>Athletes of the EAA population (154 Men &amp; 128 Women) and their best result at OG and WC 2015 2016 2017 2019</t>
  </si>
  <si>
    <r>
      <rPr>
        <b/>
        <sz val="10"/>
        <color theme="1"/>
        <rFont val="Calibri"/>
        <family val="2"/>
        <scheme val="minor"/>
      </rPr>
      <t>19,1%</t>
    </r>
    <r>
      <rPr>
        <sz val="10"/>
        <color theme="1"/>
        <rFont val="Calibri"/>
        <family val="2"/>
        <scheme val="minor"/>
      </rPr>
      <t xml:space="preserve"> of the EAA athletes of the population have won World or Olympic Gold (54 athletes).</t>
    </r>
  </si>
  <si>
    <t>Athletes of the EAA population (154 Men &amp; 128 Women) and their best result at European U23 Championships</t>
  </si>
  <si>
    <r>
      <rPr>
        <b/>
        <sz val="10"/>
        <color theme="1"/>
        <rFont val="Calibri"/>
        <family val="2"/>
        <scheme val="minor"/>
      </rPr>
      <t>23,0 %</t>
    </r>
    <r>
      <rPr>
        <sz val="10"/>
        <color theme="1"/>
        <rFont val="Calibri"/>
        <family val="2"/>
        <scheme val="minor"/>
      </rPr>
      <t xml:space="preserve"> of the EAA athletes of the population became European U23 Champion (65 athletes)</t>
    </r>
  </si>
  <si>
    <r>
      <rPr>
        <b/>
        <sz val="10"/>
        <color theme="1"/>
        <rFont val="Calibri"/>
        <family val="2"/>
        <scheme val="minor"/>
      </rPr>
      <t xml:space="preserve">45,7% </t>
    </r>
    <r>
      <rPr>
        <sz val="10"/>
        <color theme="1"/>
        <rFont val="Calibri"/>
        <family val="2"/>
        <scheme val="minor"/>
      </rPr>
      <t>of the EAA athletes of the population won medals at World Championships or Olympic Games (129 athletes).</t>
    </r>
  </si>
  <si>
    <r>
      <rPr>
        <b/>
        <sz val="10"/>
        <color theme="1"/>
        <rFont val="Calibri"/>
        <family val="2"/>
        <scheme val="minor"/>
      </rPr>
      <t>44,0 %</t>
    </r>
    <r>
      <rPr>
        <sz val="10"/>
        <color theme="1"/>
        <rFont val="Calibri"/>
        <family val="2"/>
        <scheme val="minor"/>
      </rPr>
      <t xml:space="preserve"> of the EAA athletes of the population won medals at European U23 Championships (124 athletes)</t>
    </r>
  </si>
  <si>
    <r>
      <rPr>
        <b/>
        <sz val="10"/>
        <color theme="1"/>
        <rFont val="Calibri"/>
        <family val="2"/>
        <scheme val="minor"/>
      </rPr>
      <t>62,8 %</t>
    </r>
    <r>
      <rPr>
        <sz val="10"/>
        <color theme="1"/>
        <rFont val="Calibri"/>
        <family val="2"/>
        <scheme val="minor"/>
      </rPr>
      <t xml:space="preserve"> of the EAA athletes of the population were Top 8 placers at European U23 Championships (177 athletes)</t>
    </r>
  </si>
  <si>
    <t>Men</t>
  </si>
  <si>
    <t>Women</t>
  </si>
  <si>
    <t>TOTAL</t>
  </si>
  <si>
    <t>Best result at OG WC 2015-2019</t>
  </si>
  <si>
    <t>Athletes of the EAA population (154 Men &amp; 128 Women) and their best result at European U20 Championships</t>
  </si>
  <si>
    <r>
      <rPr>
        <b/>
        <sz val="10"/>
        <color theme="1"/>
        <rFont val="Calibri"/>
        <family val="2"/>
        <scheme val="minor"/>
      </rPr>
      <t>38,3 %</t>
    </r>
    <r>
      <rPr>
        <sz val="10"/>
        <color theme="1"/>
        <rFont val="Calibri"/>
        <family val="2"/>
        <scheme val="minor"/>
      </rPr>
      <t xml:space="preserve"> of the EAA athletes of the population won medals at European U20 Championships  (108 athletes)</t>
    </r>
  </si>
  <si>
    <r>
      <rPr>
        <b/>
        <sz val="10"/>
        <color theme="1"/>
        <rFont val="Calibri"/>
        <family val="2"/>
        <scheme val="minor"/>
      </rPr>
      <t>53,5 %</t>
    </r>
    <r>
      <rPr>
        <sz val="10"/>
        <color theme="1"/>
        <rFont val="Calibri"/>
        <family val="2"/>
        <scheme val="minor"/>
      </rPr>
      <t xml:space="preserve"> of the EAA athletes of the population were Top 8 placers at European U20 Championships (151 athletes)</t>
    </r>
  </si>
  <si>
    <t>Athletes of the EAA population (154 Men &amp; 128 Women) and their best result at World U20 Championships</t>
  </si>
  <si>
    <t>Best result at WC U20</t>
  </si>
  <si>
    <t>Best result at EC U20</t>
  </si>
  <si>
    <t>Best result at EC U23</t>
  </si>
  <si>
    <r>
      <rPr>
        <b/>
        <sz val="10"/>
        <color theme="1"/>
        <rFont val="Calibri"/>
        <family val="2"/>
        <scheme val="minor"/>
      </rPr>
      <t>20,9 %</t>
    </r>
    <r>
      <rPr>
        <sz val="10"/>
        <color theme="1"/>
        <rFont val="Calibri"/>
        <family val="2"/>
        <scheme val="minor"/>
      </rPr>
      <t xml:space="preserve"> of the EAA athletes of the population became European U20 Champion (59 athletes)</t>
    </r>
  </si>
  <si>
    <r>
      <rPr>
        <b/>
        <sz val="10"/>
        <color theme="1"/>
        <rFont val="Calibri"/>
        <family val="2"/>
        <scheme val="minor"/>
      </rPr>
      <t>11,0 %</t>
    </r>
    <r>
      <rPr>
        <sz val="10"/>
        <color theme="1"/>
        <rFont val="Calibri"/>
        <family val="2"/>
        <scheme val="minor"/>
      </rPr>
      <t xml:space="preserve"> of the EAA athletes of the population became World Junior Champion (31 athletes)</t>
    </r>
  </si>
  <si>
    <r>
      <rPr>
        <b/>
        <sz val="10"/>
        <color theme="1"/>
        <rFont val="Calibri"/>
        <family val="2"/>
        <scheme val="minor"/>
      </rPr>
      <t>22,3 %</t>
    </r>
    <r>
      <rPr>
        <sz val="10"/>
        <color theme="1"/>
        <rFont val="Calibri"/>
        <family val="2"/>
        <scheme val="minor"/>
      </rPr>
      <t xml:space="preserve"> of the EAA athletes of the population won medals at World U20 Championships  (63 athletes)</t>
    </r>
  </si>
  <si>
    <r>
      <rPr>
        <b/>
        <sz val="10"/>
        <color theme="1"/>
        <rFont val="Calibri"/>
        <family val="2"/>
        <scheme val="minor"/>
      </rPr>
      <t>41,8 %</t>
    </r>
    <r>
      <rPr>
        <sz val="10"/>
        <color theme="1"/>
        <rFont val="Calibri"/>
        <family val="2"/>
        <scheme val="minor"/>
      </rPr>
      <t xml:space="preserve"> of the EAA athletes of the population were Top 8 placers at World U20 Championships (118 athletes)</t>
    </r>
  </si>
  <si>
    <t>Athletes of the EAA population (154 Men &amp; 128 Women) and their best result at any of the EC U23, EC U20 or WC U20</t>
  </si>
  <si>
    <t>Best result at
EC U23, EC U20 or WC U20</t>
  </si>
  <si>
    <r>
      <rPr>
        <b/>
        <sz val="10"/>
        <color theme="1"/>
        <rFont val="Calibri"/>
        <family val="2"/>
        <scheme val="minor"/>
      </rPr>
      <t>39,7 %</t>
    </r>
    <r>
      <rPr>
        <sz val="10"/>
        <color theme="1"/>
        <rFont val="Calibri"/>
        <family val="2"/>
        <scheme val="minor"/>
      </rPr>
      <t xml:space="preserve"> of the EAA athletes of the population have won a global Age Group Championship (112 athletes)</t>
    </r>
  </si>
  <si>
    <r>
      <rPr>
        <b/>
        <sz val="10"/>
        <color theme="1"/>
        <rFont val="Calibri"/>
        <family val="2"/>
        <scheme val="minor"/>
      </rPr>
      <t>62,4 %</t>
    </r>
    <r>
      <rPr>
        <sz val="10"/>
        <color theme="1"/>
        <rFont val="Calibri"/>
        <family val="2"/>
        <scheme val="minor"/>
      </rPr>
      <t xml:space="preserve"> of the EAA athletes of the population won medals at global Age Group Championships (176 athletes)</t>
    </r>
  </si>
  <si>
    <r>
      <rPr>
        <b/>
        <sz val="10"/>
        <color theme="1"/>
        <rFont val="Calibri"/>
        <family val="2"/>
        <scheme val="minor"/>
      </rPr>
      <t>81,9 %</t>
    </r>
    <r>
      <rPr>
        <sz val="10"/>
        <color theme="1"/>
        <rFont val="Calibri"/>
        <family val="2"/>
        <scheme val="minor"/>
      </rPr>
      <t xml:space="preserve"> of the EAA athletes of the population were Top 8 placers at global Age Group Championships Championships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(231 athletes)</t>
    </r>
  </si>
  <si>
    <r>
      <rPr>
        <b/>
        <sz val="10"/>
        <color theme="1"/>
        <rFont val="Calibri"/>
        <family val="2"/>
        <scheme val="minor"/>
      </rPr>
      <t>74,5 %</t>
    </r>
    <r>
      <rPr>
        <sz val="10"/>
        <color theme="1"/>
        <rFont val="Calibri"/>
        <family val="2"/>
        <scheme val="minor"/>
      </rPr>
      <t xml:space="preserve"> of the EAA athletes of the population were Top 5 placers at global Age Group Championships Championships (210 athletes)</t>
    </r>
  </si>
  <si>
    <t>51 athletes in this population (18,1%) did not finish in Top 8 places in either of these Age Group Championships..</t>
  </si>
  <si>
    <t>However, 11 out of these 51 athletes (21,6%) only became eligible to compete with European nationality after the age of 23 and were not able</t>
  </si>
  <si>
    <t>to compete at European Age Group Championships.</t>
  </si>
  <si>
    <t>Another significant part of these 51 athletes did not compete at European Age Group Championships because they gave priority to global</t>
  </si>
  <si>
    <t>Championships (i.e. Armand Duplantis).</t>
  </si>
  <si>
    <t>Other reasons for not finishing in Top 8 places (injury, DNF, DQ, …) must also be taken in consideration when evaluating these figures..</t>
  </si>
  <si>
    <t>Placings at Age Group Championships are a very strong and significant indication for the potential of athletes to perform at</t>
  </si>
  <si>
    <t>global Championships in the next stages of their careers.</t>
  </si>
  <si>
    <t>Best result at OS WC 2015-2016-2017-2019 (M&amp;W) ===&gt;</t>
  </si>
  <si>
    <t>at EC WC</t>
  </si>
  <si>
    <t>U20 U23</t>
  </si>
  <si>
    <t>&gt; 8   NO</t>
  </si>
  <si>
    <t>TOTAL M&amp;W (Top 8 EC WC U20 U23)</t>
  </si>
  <si>
    <t>Best result of athletes in the EAA population at OG WC 2015-2019 vs. their best result at EC 23, EC U20 or WC U20</t>
  </si>
  <si>
    <t>This table compares the best result obtained by an EAA athlete of the population at OG WC with the best result that they obtained at</t>
  </si>
  <si>
    <t>global Age Group Championships.</t>
  </si>
  <si>
    <r>
      <rPr>
        <u/>
        <sz val="9"/>
        <color theme="1"/>
        <rFont val="Calibri"/>
        <family val="2"/>
        <scheme val="minor"/>
      </rPr>
      <t>Gold</t>
    </r>
    <r>
      <rPr>
        <sz val="9"/>
        <color theme="1"/>
        <rFont val="Calibri"/>
        <family val="2"/>
        <scheme val="minor"/>
      </rPr>
      <t xml:space="preserve"> : Hassan, Aregawi; </t>
    </r>
    <r>
      <rPr>
        <u/>
        <sz val="9"/>
        <color theme="1"/>
        <rFont val="Calibri"/>
        <family val="2"/>
        <scheme val="minor"/>
      </rPr>
      <t>Silver</t>
    </r>
    <r>
      <rPr>
        <sz val="9"/>
        <color theme="1"/>
        <rFont val="Calibri"/>
        <family val="2"/>
        <scheme val="minor"/>
      </rPr>
      <t xml:space="preserve"> : Pichardo, Ortega, Y.Copello, Proctor; </t>
    </r>
    <r>
      <rPr>
        <u/>
        <sz val="9"/>
        <color theme="1"/>
        <rFont val="Calibri"/>
        <family val="2"/>
        <scheme val="minor"/>
      </rPr>
      <t>Bronze</t>
    </r>
    <r>
      <rPr>
        <sz val="9"/>
        <color theme="1"/>
        <rFont val="Calibri"/>
        <family val="2"/>
        <scheme val="minor"/>
      </rPr>
      <t xml:space="preserve"> : A.Copello, T.Porter.</t>
    </r>
  </si>
  <si>
    <t>TOP 3
at OB WC</t>
  </si>
  <si>
    <r>
      <rPr>
        <b/>
        <sz val="10"/>
        <color theme="1"/>
        <rFont val="Calibri"/>
        <family val="2"/>
        <scheme val="minor"/>
      </rPr>
      <t>51,8%</t>
    </r>
    <r>
      <rPr>
        <sz val="10"/>
        <color theme="1"/>
        <rFont val="Calibri"/>
        <family val="2"/>
        <scheme val="minor"/>
      </rPr>
      <t xml:space="preserve"> of the EAA athletes of the population who won gold at a global Age Group Championship won medals at OG WC 2015-2019</t>
    </r>
  </si>
  <si>
    <r>
      <rPr>
        <b/>
        <sz val="10"/>
        <color theme="1"/>
        <rFont val="Calibri"/>
        <family val="2"/>
        <scheme val="minor"/>
      </rPr>
      <t>63,2%</t>
    </r>
    <r>
      <rPr>
        <sz val="10"/>
        <color theme="1"/>
        <rFont val="Calibri"/>
        <family val="2"/>
        <scheme val="minor"/>
      </rPr>
      <t xml:space="preserve"> of the EAA athletes of the population who won medals </t>
    </r>
    <r>
      <rPr>
        <b/>
        <sz val="10"/>
        <color theme="1"/>
        <rFont val="Calibri"/>
        <family val="2"/>
        <scheme val="minor"/>
      </rPr>
      <t xml:space="preserve">at a global Age Group Championship </t>
    </r>
    <r>
      <rPr>
        <sz val="10"/>
        <color theme="1"/>
        <rFont val="Calibri"/>
        <family val="2"/>
        <scheme val="minor"/>
      </rPr>
      <t>won medals at OG WC 2015-2019.</t>
    </r>
  </si>
  <si>
    <r>
      <rPr>
        <b/>
        <sz val="10"/>
        <color theme="1"/>
        <rFont val="Calibri"/>
        <family val="2"/>
        <scheme val="minor"/>
      </rPr>
      <t>78,7%</t>
    </r>
    <r>
      <rPr>
        <sz val="10"/>
        <color theme="1"/>
        <rFont val="Calibri"/>
        <family val="2"/>
        <scheme val="minor"/>
      </rPr>
      <t xml:space="preserve"> of the EAA athletes of the population who finished in Top 5 places at a global Age Group Championship won medals at OG WC 2015-2019.</t>
    </r>
  </si>
  <si>
    <r>
      <t>8 of the 21 medal winners at WC OG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who were no Top 8 placers at European Age Group Championships were not eligible to compete there.</t>
    </r>
  </si>
  <si>
    <t>Top 8 placings of 282 EAA athletes at different types of Championships</t>
  </si>
  <si>
    <t>Men &amp; Women</t>
  </si>
  <si>
    <t>EC*</t>
  </si>
  <si>
    <t>*</t>
  </si>
  <si>
    <t>European Championships in non Olympic years (every 4 year)</t>
  </si>
  <si>
    <t>WC ind**</t>
  </si>
  <si>
    <t>EC ind**</t>
  </si>
  <si>
    <t>**</t>
  </si>
  <si>
    <t>Gold</t>
  </si>
  <si>
    <t>Medal</t>
  </si>
  <si>
    <t>75,9% of the EAA athletes of the population were Top 8 placers at European Championships - 47,2% were medal winners</t>
  </si>
  <si>
    <t>34,8% of the EAA athletes of the population were Top 8 placers at World Indoor Championships  - 20,6% were medal winners</t>
  </si>
  <si>
    <t>EAA athletes belonging to the generation 2015-2019 and their number of Top 3 and Top 8 scorings at OG and WC.</t>
  </si>
  <si>
    <t>Incidence of scoring individual Top 8 placings at OG WC by 282 EAA athletes</t>
  </si>
  <si>
    <r>
      <rPr>
        <b/>
        <u/>
        <sz val="12"/>
        <color theme="1"/>
        <rFont val="Calibri"/>
        <family val="2"/>
        <scheme val="minor"/>
      </rPr>
      <t>Tables</t>
    </r>
    <r>
      <rPr>
        <b/>
        <sz val="12"/>
        <color theme="1"/>
        <rFont val="Calibri"/>
        <family val="2"/>
        <scheme val="minor"/>
      </rPr>
      <t xml:space="preserve"> : incidence of the scoring of individual Top 8 placings by 282 EAA athletes throughout their careers. </t>
    </r>
  </si>
  <si>
    <r>
      <rPr>
        <b/>
        <sz val="10"/>
        <color theme="1"/>
        <rFont val="Calibri"/>
        <family val="2"/>
        <scheme val="minor"/>
      </rPr>
      <t xml:space="preserve"> 14,9%</t>
    </r>
    <r>
      <rPr>
        <sz val="10"/>
        <color theme="1"/>
        <rFont val="Calibri"/>
        <family val="2"/>
        <scheme val="minor"/>
      </rPr>
      <t xml:space="preserve"> of the population is </t>
    </r>
    <r>
      <rPr>
        <b/>
        <sz val="10"/>
        <color theme="1"/>
        <rFont val="Calibri"/>
        <family val="2"/>
        <scheme val="minor"/>
      </rPr>
      <t>extremely succesful</t>
    </r>
    <r>
      <rPr>
        <sz val="10"/>
        <color theme="1"/>
        <rFont val="Calibri"/>
        <family val="2"/>
        <scheme val="minor"/>
      </rPr>
      <t xml:space="preserve"> and scored 5 or more Top 8 placings (42 athletes).</t>
    </r>
  </si>
  <si>
    <r>
      <t xml:space="preserve"> </t>
    </r>
    <r>
      <rPr>
        <b/>
        <sz val="10"/>
        <color theme="1"/>
        <rFont val="Calibri"/>
        <family val="2"/>
        <scheme val="minor"/>
      </rPr>
      <t>37,9%</t>
    </r>
    <r>
      <rPr>
        <sz val="10"/>
        <color theme="1"/>
        <rFont val="Calibri"/>
        <family val="2"/>
        <scheme val="minor"/>
      </rPr>
      <t xml:space="preserve"> of the population is </t>
    </r>
    <r>
      <rPr>
        <b/>
        <sz val="10"/>
        <color theme="1"/>
        <rFont val="Calibri"/>
        <family val="2"/>
        <scheme val="minor"/>
      </rPr>
      <t xml:space="preserve">structurally succesful </t>
    </r>
    <r>
      <rPr>
        <sz val="10"/>
        <color theme="1"/>
        <rFont val="Calibri"/>
        <family val="2"/>
        <scheme val="minor"/>
      </rPr>
      <t>and scored 3 or more Top 8 placings (107 athletes).</t>
    </r>
  </si>
  <si>
    <t>DT, HT, JT, 400H, 5K, 10K, 3SC, 42K no indoor events (36,2% of the population).</t>
  </si>
  <si>
    <t>51,1% of the EAA athletes of the population were Top 8 placers at European Indoor Championships - 37,2% were medal winners</t>
  </si>
  <si>
    <t>How to read these sheets</t>
  </si>
  <si>
    <t>These sheets show how the 282 athletes in our population performed at the Major Championships in which they competed.</t>
  </si>
  <si>
    <t>The aggregate results provide an insight in the performance profile of these athletes.</t>
  </si>
  <si>
    <t>It will again be helpful when we want to identify which athletes have a stronger probability to become</t>
  </si>
  <si>
    <t>succesful at OG and WC.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</si>
</sst>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39994506668294322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5" fillId="0" borderId="0" xfId="0" applyFont="1"/>
    <xf numFmtId="0" fontId="0" fillId="0" borderId="9" xfId="0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14" xfId="0" applyBorder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/>
    <xf numFmtId="0" fontId="3" fillId="0" borderId="17" xfId="0" applyFont="1" applyBorder="1"/>
    <xf numFmtId="0" fontId="3" fillId="0" borderId="18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5" xfId="0" applyFont="1" applyBorder="1"/>
    <xf numFmtId="0" fontId="2" fillId="0" borderId="0" xfId="0" applyFont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9" xfId="0" applyFont="1" applyBorder="1"/>
    <xf numFmtId="0" fontId="7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right"/>
    </xf>
    <xf numFmtId="0" fontId="3" fillId="0" borderId="4" xfId="0" applyFont="1" applyBorder="1"/>
    <xf numFmtId="0" fontId="6" fillId="0" borderId="0" xfId="0" applyFont="1"/>
    <xf numFmtId="0" fontId="4" fillId="0" borderId="0" xfId="0" applyFont="1"/>
    <xf numFmtId="0" fontId="9" fillId="0" borderId="0" xfId="0" applyFont="1" applyAlignment="1">
      <alignment horizontal="right"/>
    </xf>
    <xf numFmtId="164" fontId="3" fillId="0" borderId="0" xfId="0" applyNumberFormat="1" applyFont="1" applyAlignment="1">
      <alignment horizontal="left"/>
    </xf>
    <xf numFmtId="0" fontId="0" fillId="5" borderId="1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3" xfId="0" applyFont="1" applyBorder="1"/>
    <xf numFmtId="164" fontId="1" fillId="0" borderId="24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28" xfId="0" applyFont="1" applyBorder="1"/>
    <xf numFmtId="164" fontId="0" fillId="0" borderId="29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" fillId="0" borderId="35" xfId="0" applyFont="1" applyBorder="1"/>
    <xf numFmtId="164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1" fillId="0" borderId="41" xfId="0" applyFont="1" applyBorder="1"/>
    <xf numFmtId="164" fontId="0" fillId="3" borderId="36" xfId="0" applyNumberFormat="1" applyFill="1" applyBorder="1" applyAlignment="1">
      <alignment horizontal="center"/>
    </xf>
    <xf numFmtId="164" fontId="0" fillId="6" borderId="36" xfId="0" applyNumberFormat="1" applyFill="1" applyBorder="1" applyAlignment="1">
      <alignment horizontal="center"/>
    </xf>
    <xf numFmtId="164" fontId="0" fillId="7" borderId="42" xfId="0" applyNumberFormat="1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1" fillId="0" borderId="47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3" xfId="0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10" fontId="3" fillId="0" borderId="0" xfId="0" applyNumberFormat="1" applyFont="1"/>
    <xf numFmtId="165" fontId="1" fillId="0" borderId="3" xfId="0" applyNumberFormat="1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0" fontId="1" fillId="6" borderId="49" xfId="0" applyFont="1" applyFill="1" applyBorder="1" applyAlignment="1">
      <alignment horizontal="center"/>
    </xf>
    <xf numFmtId="0" fontId="1" fillId="7" borderId="50" xfId="0" applyFont="1" applyFill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2" xfId="0" applyFont="1" applyBorder="1"/>
    <xf numFmtId="165" fontId="0" fillId="0" borderId="5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3" xfId="0" applyFont="1" applyBorder="1"/>
    <xf numFmtId="165" fontId="0" fillId="0" borderId="36" xfId="0" applyNumberForma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0" fillId="5" borderId="57" xfId="0" applyFill="1" applyBorder="1" applyAlignment="1">
      <alignment horizontal="center"/>
    </xf>
    <xf numFmtId="0" fontId="0" fillId="5" borderId="58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10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3" borderId="1" xfId="0" applyFont="1" applyFill="1" applyBorder="1"/>
    <xf numFmtId="0" fontId="5" fillId="0" borderId="0" xfId="0" applyFont="1" applyAlignment="1">
      <alignment horizontal="left"/>
    </xf>
    <xf numFmtId="0" fontId="5" fillId="8" borderId="8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/>
    </xf>
    <xf numFmtId="0" fontId="1" fillId="0" borderId="5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1" fillId="8" borderId="8" xfId="0" applyFont="1" applyFill="1" applyBorder="1" applyAlignment="1">
      <alignment horizontal="center"/>
    </xf>
    <xf numFmtId="0" fontId="11" fillId="8" borderId="13" xfId="0" applyFont="1" applyFill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0" fontId="1" fillId="0" borderId="52" xfId="0" applyFont="1" applyBorder="1" applyAlignment="1">
      <alignment horizontal="left"/>
    </xf>
    <xf numFmtId="0" fontId="1" fillId="0" borderId="51" xfId="0" applyFont="1" applyBorder="1" applyAlignment="1">
      <alignment horizontal="left"/>
    </xf>
    <xf numFmtId="0" fontId="1" fillId="0" borderId="51" xfId="0" applyFont="1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CA648-8332-46BF-A5EE-859205B15356}">
  <dimension ref="B3:B9"/>
  <sheetViews>
    <sheetView workbookViewId="0">
      <selection activeCell="B9" sqref="B9"/>
    </sheetView>
  </sheetViews>
  <sheetFormatPr defaultRowHeight="12.75" x14ac:dyDescent="0.2"/>
  <cols>
    <col min="1" max="16384" width="9.140625" style="6"/>
  </cols>
  <sheetData>
    <row r="3" spans="2:2" ht="15.75" x14ac:dyDescent="0.25">
      <c r="B3" s="20" t="s">
        <v>491</v>
      </c>
    </row>
    <row r="5" spans="2:2" x14ac:dyDescent="0.2">
      <c r="B5" s="6" t="s">
        <v>492</v>
      </c>
    </row>
    <row r="7" spans="2:2" x14ac:dyDescent="0.2">
      <c r="B7" s="6" t="s">
        <v>493</v>
      </c>
    </row>
    <row r="8" spans="2:2" x14ac:dyDescent="0.2">
      <c r="B8" s="6" t="s">
        <v>494</v>
      </c>
    </row>
    <row r="9" spans="2:2" x14ac:dyDescent="0.2">
      <c r="B9" s="6" t="s">
        <v>495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01CE2-10EB-4CCD-A5B0-0216784C68F9}">
  <dimension ref="A2:AI299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5" x14ac:dyDescent="0.25"/>
  <cols>
    <col min="1" max="1" width="3.85546875" style="6" customWidth="1"/>
    <col min="2" max="2" width="21" customWidth="1"/>
    <col min="3" max="3" width="9" customWidth="1"/>
    <col min="4" max="22" width="7.140625" style="3" customWidth="1"/>
    <col min="23" max="27" width="7.140625" customWidth="1"/>
    <col min="28" max="28" width="6.140625" customWidth="1"/>
  </cols>
  <sheetData>
    <row r="2" spans="1:35" ht="15.75" x14ac:dyDescent="0.25">
      <c r="A2"/>
      <c r="B2" s="161" t="s">
        <v>418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3"/>
      <c r="AB2" s="23"/>
      <c r="AC2" s="3"/>
      <c r="AD2" s="3"/>
      <c r="AE2" s="3"/>
      <c r="AF2" s="3"/>
      <c r="AG2" s="3"/>
      <c r="AH2" s="3"/>
      <c r="AI2" s="3"/>
    </row>
    <row r="3" spans="1:35" ht="15" customHeight="1" thickBot="1" x14ac:dyDescent="0.3">
      <c r="O3" s="10"/>
      <c r="P3" s="10"/>
      <c r="Q3" s="10"/>
    </row>
    <row r="4" spans="1:35" s="11" customFormat="1" ht="15" customHeight="1" thickBot="1" x14ac:dyDescent="0.3">
      <c r="A4" s="53"/>
      <c r="B4" s="4" t="s">
        <v>306</v>
      </c>
      <c r="C4" s="4" t="s">
        <v>307</v>
      </c>
      <c r="D4" s="28" t="s">
        <v>399</v>
      </c>
      <c r="E4" s="28" t="s">
        <v>400</v>
      </c>
      <c r="F4" s="28" t="s">
        <v>401</v>
      </c>
      <c r="G4" s="28" t="s">
        <v>402</v>
      </c>
      <c r="H4" s="28" t="s">
        <v>403</v>
      </c>
      <c r="I4" s="28" t="s">
        <v>404</v>
      </c>
      <c r="J4" s="28" t="s">
        <v>405</v>
      </c>
      <c r="K4" s="28" t="s">
        <v>406</v>
      </c>
      <c r="L4" s="28" t="s">
        <v>407</v>
      </c>
      <c r="M4" s="28" t="s">
        <v>127</v>
      </c>
      <c r="N4" s="28" t="s">
        <v>408</v>
      </c>
      <c r="O4" s="28" t="s">
        <v>409</v>
      </c>
      <c r="P4" s="28" t="s">
        <v>236</v>
      </c>
      <c r="Q4" s="28" t="s">
        <v>410</v>
      </c>
      <c r="R4" s="29" t="s">
        <v>411</v>
      </c>
      <c r="S4" s="29" t="s">
        <v>239</v>
      </c>
      <c r="T4" s="29" t="s">
        <v>412</v>
      </c>
      <c r="U4" s="29" t="s">
        <v>413</v>
      </c>
      <c r="V4" s="29" t="s">
        <v>242</v>
      </c>
      <c r="W4" s="29" t="s">
        <v>414</v>
      </c>
      <c r="X4" s="29" t="s">
        <v>415</v>
      </c>
      <c r="Y4" s="29" t="s">
        <v>272</v>
      </c>
      <c r="Z4" s="30" t="s">
        <v>269</v>
      </c>
      <c r="AA4" s="29" t="s">
        <v>273</v>
      </c>
    </row>
    <row r="5" spans="1:35" x14ac:dyDescent="0.25">
      <c r="A5" s="6">
        <v>1</v>
      </c>
      <c r="B5" s="31" t="s">
        <v>64</v>
      </c>
      <c r="C5" s="31" t="s">
        <v>316</v>
      </c>
      <c r="D5" s="36">
        <v>2</v>
      </c>
      <c r="E5" s="37">
        <v>1</v>
      </c>
      <c r="F5" s="37">
        <v>10</v>
      </c>
      <c r="G5" s="37">
        <v>6</v>
      </c>
      <c r="H5" s="37">
        <v>1</v>
      </c>
      <c r="I5" s="37">
        <v>4</v>
      </c>
      <c r="J5" s="38">
        <v>1</v>
      </c>
      <c r="K5" s="36"/>
      <c r="L5" s="37">
        <v>1</v>
      </c>
      <c r="M5" s="37">
        <v>1</v>
      </c>
      <c r="N5" s="37">
        <v>1</v>
      </c>
      <c r="O5" s="37">
        <v>1</v>
      </c>
      <c r="P5" s="37">
        <v>1</v>
      </c>
      <c r="Q5" s="37">
        <v>1</v>
      </c>
      <c r="R5" s="37">
        <v>7</v>
      </c>
      <c r="S5" s="37"/>
      <c r="T5" s="37">
        <v>6</v>
      </c>
      <c r="U5" s="37"/>
      <c r="V5" s="37"/>
      <c r="W5" s="39"/>
      <c r="X5" s="39"/>
      <c r="Y5" s="40"/>
      <c r="Z5" s="36">
        <v>12</v>
      </c>
      <c r="AA5" s="41">
        <v>2</v>
      </c>
    </row>
    <row r="6" spans="1:35" x14ac:dyDescent="0.25">
      <c r="A6" s="6">
        <v>2</v>
      </c>
      <c r="B6" s="32" t="s">
        <v>114</v>
      </c>
      <c r="C6" s="32" t="s">
        <v>328</v>
      </c>
      <c r="D6" s="42">
        <v>5</v>
      </c>
      <c r="E6" s="15"/>
      <c r="F6" s="15"/>
      <c r="G6" s="15"/>
      <c r="H6" s="15">
        <v>2</v>
      </c>
      <c r="I6" s="15"/>
      <c r="J6" s="43"/>
      <c r="K6" s="42"/>
      <c r="L6" s="15"/>
      <c r="M6" s="15">
        <v>5</v>
      </c>
      <c r="N6" s="15">
        <v>4</v>
      </c>
      <c r="O6" s="15">
        <v>3</v>
      </c>
      <c r="P6" s="15">
        <v>3</v>
      </c>
      <c r="Q6" s="15">
        <v>2</v>
      </c>
      <c r="R6" s="15">
        <v>3</v>
      </c>
      <c r="S6" s="15">
        <v>1</v>
      </c>
      <c r="T6" s="15">
        <v>1</v>
      </c>
      <c r="U6" s="15">
        <v>2</v>
      </c>
      <c r="V6" s="15"/>
      <c r="W6" s="16"/>
      <c r="X6" s="16"/>
      <c r="Y6" s="44"/>
      <c r="Z6" s="42">
        <v>7</v>
      </c>
      <c r="AA6" s="43">
        <v>2</v>
      </c>
    </row>
    <row r="7" spans="1:35" x14ac:dyDescent="0.25">
      <c r="A7" s="6">
        <v>3</v>
      </c>
      <c r="B7" s="33" t="s">
        <v>260</v>
      </c>
      <c r="C7" s="33" t="s">
        <v>310</v>
      </c>
      <c r="D7" s="42"/>
      <c r="E7" s="15">
        <v>10</v>
      </c>
      <c r="F7" s="15"/>
      <c r="G7" s="15"/>
      <c r="H7" s="15">
        <v>1</v>
      </c>
      <c r="I7" s="15">
        <v>1</v>
      </c>
      <c r="J7" s="43">
        <v>1</v>
      </c>
      <c r="K7" s="42"/>
      <c r="L7" s="15">
        <v>3</v>
      </c>
      <c r="M7" s="15">
        <v>2</v>
      </c>
      <c r="N7" s="15">
        <v>3</v>
      </c>
      <c r="O7" s="15">
        <v>2</v>
      </c>
      <c r="P7" s="15">
        <v>1</v>
      </c>
      <c r="Q7" s="15">
        <v>3</v>
      </c>
      <c r="R7" s="15">
        <v>3</v>
      </c>
      <c r="S7" s="15"/>
      <c r="T7" s="15"/>
      <c r="U7" s="15"/>
      <c r="V7" s="15"/>
      <c r="W7" s="16"/>
      <c r="X7" s="16"/>
      <c r="Y7" s="44"/>
      <c r="Z7" s="42">
        <v>7</v>
      </c>
      <c r="AA7" s="43">
        <v>0</v>
      </c>
    </row>
    <row r="8" spans="1:35" x14ac:dyDescent="0.25">
      <c r="A8" s="6">
        <v>4</v>
      </c>
      <c r="B8" s="32" t="s">
        <v>274</v>
      </c>
      <c r="C8" s="32" t="s">
        <v>308</v>
      </c>
      <c r="D8" s="42">
        <v>1</v>
      </c>
      <c r="E8" s="15"/>
      <c r="F8" s="15"/>
      <c r="G8" s="15">
        <v>2</v>
      </c>
      <c r="H8" s="15">
        <v>1</v>
      </c>
      <c r="I8" s="15"/>
      <c r="J8" s="43"/>
      <c r="K8" s="42"/>
      <c r="L8" s="15">
        <v>6</v>
      </c>
      <c r="M8" s="15"/>
      <c r="N8" s="15"/>
      <c r="O8" s="15">
        <v>1</v>
      </c>
      <c r="P8" s="15">
        <v>1</v>
      </c>
      <c r="Q8" s="15">
        <v>1</v>
      </c>
      <c r="R8" s="15">
        <v>1</v>
      </c>
      <c r="S8" s="15">
        <v>4</v>
      </c>
      <c r="T8" s="15">
        <v>2</v>
      </c>
      <c r="U8" s="15"/>
      <c r="V8" s="15"/>
      <c r="W8" s="16"/>
      <c r="X8" s="16"/>
      <c r="Y8" s="44"/>
      <c r="Z8" s="42">
        <v>5</v>
      </c>
      <c r="AA8" s="43">
        <v>2</v>
      </c>
    </row>
    <row r="9" spans="1:35" x14ac:dyDescent="0.25">
      <c r="A9" s="6">
        <v>5</v>
      </c>
      <c r="B9" s="32" t="s">
        <v>73</v>
      </c>
      <c r="C9" s="32" t="s">
        <v>309</v>
      </c>
      <c r="D9" s="42">
        <v>2</v>
      </c>
      <c r="E9" s="15">
        <v>5</v>
      </c>
      <c r="F9" s="15">
        <v>6</v>
      </c>
      <c r="G9" s="15"/>
      <c r="H9" s="15">
        <v>1</v>
      </c>
      <c r="I9" s="15"/>
      <c r="J9" s="43"/>
      <c r="K9" s="42"/>
      <c r="L9" s="15">
        <v>5</v>
      </c>
      <c r="M9" s="15">
        <v>2</v>
      </c>
      <c r="N9" s="15">
        <v>1</v>
      </c>
      <c r="O9" s="15">
        <v>2</v>
      </c>
      <c r="P9" s="15">
        <v>5</v>
      </c>
      <c r="Q9" s="15"/>
      <c r="R9" s="15">
        <v>2</v>
      </c>
      <c r="S9" s="15">
        <v>2</v>
      </c>
      <c r="T9" s="15"/>
      <c r="U9" s="15"/>
      <c r="V9" s="15"/>
      <c r="W9" s="16"/>
      <c r="X9" s="16"/>
      <c r="Y9" s="44"/>
      <c r="Z9" s="42">
        <v>5</v>
      </c>
      <c r="AA9" s="43">
        <v>2</v>
      </c>
    </row>
    <row r="10" spans="1:35" x14ac:dyDescent="0.25">
      <c r="A10" s="6">
        <v>6</v>
      </c>
      <c r="B10" s="32" t="s">
        <v>65</v>
      </c>
      <c r="C10" s="32" t="s">
        <v>327</v>
      </c>
      <c r="D10" s="42">
        <v>3</v>
      </c>
      <c r="E10" s="15">
        <v>1</v>
      </c>
      <c r="F10" s="15">
        <v>6</v>
      </c>
      <c r="G10" s="15"/>
      <c r="H10" s="15">
        <v>4</v>
      </c>
      <c r="I10" s="15">
        <v>4</v>
      </c>
      <c r="J10" s="43">
        <v>1</v>
      </c>
      <c r="K10" s="42"/>
      <c r="L10" s="15">
        <v>3</v>
      </c>
      <c r="M10" s="15">
        <v>6</v>
      </c>
      <c r="N10" s="15">
        <v>3</v>
      </c>
      <c r="O10" s="15"/>
      <c r="P10" s="15"/>
      <c r="Q10" s="15">
        <v>5</v>
      </c>
      <c r="R10" s="15">
        <v>2</v>
      </c>
      <c r="S10" s="15">
        <v>1</v>
      </c>
      <c r="T10" s="15">
        <v>1</v>
      </c>
      <c r="U10" s="15"/>
      <c r="V10" s="15"/>
      <c r="W10" s="16"/>
      <c r="X10" s="16"/>
      <c r="Y10" s="44"/>
      <c r="Z10" s="42">
        <v>5</v>
      </c>
      <c r="AA10" s="43">
        <v>2</v>
      </c>
    </row>
    <row r="11" spans="1:35" x14ac:dyDescent="0.25">
      <c r="A11" s="6">
        <v>7</v>
      </c>
      <c r="B11" s="32" t="s">
        <v>60</v>
      </c>
      <c r="C11" s="32" t="s">
        <v>310</v>
      </c>
      <c r="D11" s="42">
        <v>1</v>
      </c>
      <c r="E11" s="15"/>
      <c r="F11" s="15"/>
      <c r="G11" s="15"/>
      <c r="H11" s="15">
        <v>1</v>
      </c>
      <c r="I11" s="15">
        <v>8</v>
      </c>
      <c r="J11" s="43">
        <v>1</v>
      </c>
      <c r="K11" s="42"/>
      <c r="L11" s="15">
        <v>4</v>
      </c>
      <c r="M11" s="15">
        <v>3</v>
      </c>
      <c r="N11" s="15"/>
      <c r="O11" s="15">
        <v>3</v>
      </c>
      <c r="P11" s="15">
        <v>2</v>
      </c>
      <c r="Q11" s="15">
        <v>2</v>
      </c>
      <c r="R11" s="15"/>
      <c r="S11" s="15">
        <v>2</v>
      </c>
      <c r="T11" s="15"/>
      <c r="U11" s="15"/>
      <c r="V11" s="15"/>
      <c r="W11" s="15"/>
      <c r="X11" s="15"/>
      <c r="Y11" s="43"/>
      <c r="Z11" s="42">
        <v>5</v>
      </c>
      <c r="AA11" s="43">
        <v>1</v>
      </c>
    </row>
    <row r="12" spans="1:35" x14ac:dyDescent="0.25">
      <c r="A12" s="6">
        <v>8</v>
      </c>
      <c r="B12" s="32" t="s">
        <v>76</v>
      </c>
      <c r="C12" s="32" t="s">
        <v>324</v>
      </c>
      <c r="D12" s="42">
        <v>3</v>
      </c>
      <c r="E12" s="15">
        <v>5</v>
      </c>
      <c r="F12" s="15"/>
      <c r="G12" s="15"/>
      <c r="H12" s="15">
        <v>2</v>
      </c>
      <c r="I12" s="15"/>
      <c r="J12" s="43"/>
      <c r="K12" s="42"/>
      <c r="L12" s="15">
        <v>5</v>
      </c>
      <c r="M12" s="15"/>
      <c r="N12" s="15">
        <v>3</v>
      </c>
      <c r="O12" s="15">
        <v>2</v>
      </c>
      <c r="P12" s="15">
        <v>4</v>
      </c>
      <c r="Q12" s="15"/>
      <c r="R12" s="15">
        <v>5</v>
      </c>
      <c r="S12" s="15">
        <v>3</v>
      </c>
      <c r="T12" s="15">
        <v>1</v>
      </c>
      <c r="U12" s="15">
        <v>4</v>
      </c>
      <c r="V12" s="15">
        <v>8</v>
      </c>
      <c r="W12" s="16"/>
      <c r="X12" s="16"/>
      <c r="Y12" s="44"/>
      <c r="Z12" s="42">
        <v>4</v>
      </c>
      <c r="AA12" s="43">
        <v>5</v>
      </c>
    </row>
    <row r="13" spans="1:35" x14ac:dyDescent="0.25">
      <c r="A13" s="6">
        <v>9</v>
      </c>
      <c r="B13" s="32" t="s">
        <v>96</v>
      </c>
      <c r="C13" s="32" t="s">
        <v>308</v>
      </c>
      <c r="D13" s="42">
        <v>1</v>
      </c>
      <c r="E13" s="15">
        <v>1</v>
      </c>
      <c r="F13" s="15">
        <v>1</v>
      </c>
      <c r="G13" s="15">
        <v>1</v>
      </c>
      <c r="H13" s="15">
        <v>1</v>
      </c>
      <c r="I13" s="15">
        <v>2</v>
      </c>
      <c r="J13" s="43">
        <v>1</v>
      </c>
      <c r="K13" s="42"/>
      <c r="L13" s="15"/>
      <c r="M13" s="15">
        <v>7</v>
      </c>
      <c r="N13" s="15">
        <v>2</v>
      </c>
      <c r="O13" s="15">
        <v>1</v>
      </c>
      <c r="P13" s="15">
        <v>2</v>
      </c>
      <c r="Q13" s="15">
        <v>1</v>
      </c>
      <c r="R13" s="15"/>
      <c r="S13" s="15"/>
      <c r="T13" s="15"/>
      <c r="U13" s="15"/>
      <c r="V13" s="15"/>
      <c r="W13" s="16"/>
      <c r="X13" s="16"/>
      <c r="Y13" s="44"/>
      <c r="Z13" s="42">
        <v>4</v>
      </c>
      <c r="AA13" s="43">
        <v>1</v>
      </c>
    </row>
    <row r="14" spans="1:35" x14ac:dyDescent="0.25">
      <c r="A14" s="6">
        <v>10</v>
      </c>
      <c r="B14" s="32" t="s">
        <v>101</v>
      </c>
      <c r="C14" s="32" t="s">
        <v>311</v>
      </c>
      <c r="D14" s="42">
        <v>1</v>
      </c>
      <c r="E14" s="15">
        <v>9</v>
      </c>
      <c r="F14" s="15"/>
      <c r="G14" s="15"/>
      <c r="H14" s="15">
        <v>6</v>
      </c>
      <c r="I14" s="15"/>
      <c r="J14" s="43"/>
      <c r="K14" s="42"/>
      <c r="L14" s="15"/>
      <c r="M14" s="15">
        <v>2</v>
      </c>
      <c r="N14" s="15"/>
      <c r="O14" s="15"/>
      <c r="P14" s="15"/>
      <c r="Q14" s="15"/>
      <c r="R14" s="15"/>
      <c r="S14" s="15">
        <v>3</v>
      </c>
      <c r="T14" s="15">
        <v>1</v>
      </c>
      <c r="U14" s="15"/>
      <c r="V14" s="15"/>
      <c r="W14" s="15">
        <v>1</v>
      </c>
      <c r="X14" s="15"/>
      <c r="Y14" s="43">
        <v>4</v>
      </c>
      <c r="Z14" s="42">
        <v>4</v>
      </c>
      <c r="AA14" s="43">
        <v>1</v>
      </c>
    </row>
    <row r="15" spans="1:35" x14ac:dyDescent="0.25">
      <c r="A15" s="6">
        <v>11</v>
      </c>
      <c r="B15" s="32" t="s">
        <v>10</v>
      </c>
      <c r="C15" s="32" t="s">
        <v>315</v>
      </c>
      <c r="D15" s="42">
        <v>1</v>
      </c>
      <c r="E15" s="15">
        <v>2</v>
      </c>
      <c r="F15" s="15"/>
      <c r="G15" s="15"/>
      <c r="H15" s="15">
        <v>1</v>
      </c>
      <c r="I15" s="15"/>
      <c r="J15" s="43">
        <v>1</v>
      </c>
      <c r="K15" s="42">
        <v>2</v>
      </c>
      <c r="L15" s="15">
        <v>2</v>
      </c>
      <c r="M15" s="15"/>
      <c r="N15" s="15">
        <v>1</v>
      </c>
      <c r="O15" s="15">
        <v>3</v>
      </c>
      <c r="P15" s="15"/>
      <c r="Q15" s="15"/>
      <c r="R15" s="15"/>
      <c r="S15" s="15"/>
      <c r="T15" s="15"/>
      <c r="U15" s="15"/>
      <c r="V15" s="15"/>
      <c r="W15" s="16"/>
      <c r="X15" s="16"/>
      <c r="Y15" s="44"/>
      <c r="Z15" s="42">
        <v>4</v>
      </c>
      <c r="AA15" s="43">
        <v>0</v>
      </c>
    </row>
    <row r="16" spans="1:35" x14ac:dyDescent="0.25">
      <c r="A16" s="6">
        <v>12</v>
      </c>
      <c r="B16" s="32" t="s">
        <v>15</v>
      </c>
      <c r="C16" s="32" t="s">
        <v>309</v>
      </c>
      <c r="D16" s="42">
        <v>1</v>
      </c>
      <c r="E16" s="15"/>
      <c r="F16" s="15">
        <v>4</v>
      </c>
      <c r="G16" s="15"/>
      <c r="H16" s="15">
        <v>1</v>
      </c>
      <c r="I16" s="15"/>
      <c r="J16" s="43"/>
      <c r="K16" s="42">
        <v>1</v>
      </c>
      <c r="L16" s="15">
        <v>1</v>
      </c>
      <c r="M16" s="15"/>
      <c r="N16" s="15">
        <v>1</v>
      </c>
      <c r="O16" s="15">
        <v>1</v>
      </c>
      <c r="P16" s="15"/>
      <c r="Q16" s="15"/>
      <c r="R16" s="15"/>
      <c r="S16" s="15"/>
      <c r="T16" s="15"/>
      <c r="U16" s="15"/>
      <c r="V16" s="15"/>
      <c r="W16" s="16"/>
      <c r="X16" s="16"/>
      <c r="Y16" s="44"/>
      <c r="Z16" s="42">
        <v>4</v>
      </c>
      <c r="AA16" s="43">
        <v>0</v>
      </c>
    </row>
    <row r="17" spans="1:28" x14ac:dyDescent="0.25">
      <c r="A17" s="6">
        <v>13</v>
      </c>
      <c r="B17" s="32" t="s">
        <v>42</v>
      </c>
      <c r="C17" s="32" t="s">
        <v>309</v>
      </c>
      <c r="D17" s="42">
        <v>5</v>
      </c>
      <c r="E17" s="15"/>
      <c r="F17" s="15"/>
      <c r="G17" s="15"/>
      <c r="H17" s="15">
        <v>3</v>
      </c>
      <c r="I17" s="15"/>
      <c r="J17" s="43"/>
      <c r="K17" s="42">
        <v>3</v>
      </c>
      <c r="L17" s="15">
        <v>3</v>
      </c>
      <c r="M17" s="15">
        <v>3</v>
      </c>
      <c r="N17" s="15">
        <v>3</v>
      </c>
      <c r="O17" s="15"/>
      <c r="P17" s="15"/>
      <c r="Q17" s="15"/>
      <c r="R17" s="15"/>
      <c r="S17" s="15"/>
      <c r="T17" s="15"/>
      <c r="U17" s="15"/>
      <c r="V17" s="15"/>
      <c r="W17" s="16"/>
      <c r="X17" s="16"/>
      <c r="Y17" s="44"/>
      <c r="Z17" s="42">
        <v>4</v>
      </c>
      <c r="AA17" s="43">
        <v>0</v>
      </c>
    </row>
    <row r="18" spans="1:28" x14ac:dyDescent="0.25">
      <c r="A18" s="6">
        <v>14</v>
      </c>
      <c r="B18" s="32" t="s">
        <v>97</v>
      </c>
      <c r="C18" s="32" t="s">
        <v>313</v>
      </c>
      <c r="D18" s="42">
        <v>1</v>
      </c>
      <c r="E18" s="15">
        <v>1</v>
      </c>
      <c r="F18" s="15"/>
      <c r="G18" s="15">
        <v>1</v>
      </c>
      <c r="H18" s="15">
        <v>1</v>
      </c>
      <c r="I18" s="15"/>
      <c r="J18" s="43"/>
      <c r="K18" s="42"/>
      <c r="L18" s="15"/>
      <c r="M18" s="15">
        <v>7</v>
      </c>
      <c r="N18" s="15">
        <v>4</v>
      </c>
      <c r="O18" s="15">
        <v>2</v>
      </c>
      <c r="P18" s="15">
        <v>1</v>
      </c>
      <c r="Q18" s="15">
        <v>2</v>
      </c>
      <c r="R18" s="15">
        <v>4</v>
      </c>
      <c r="S18" s="15">
        <v>4</v>
      </c>
      <c r="T18" s="15">
        <v>5</v>
      </c>
      <c r="U18" s="15">
        <v>6</v>
      </c>
      <c r="V18" s="15">
        <v>4</v>
      </c>
      <c r="W18" s="16"/>
      <c r="X18" s="16"/>
      <c r="Y18" s="44"/>
      <c r="Z18" s="42">
        <v>3</v>
      </c>
      <c r="AA18" s="43">
        <v>7</v>
      </c>
    </row>
    <row r="19" spans="1:28" x14ac:dyDescent="0.25">
      <c r="A19" s="6">
        <v>15</v>
      </c>
      <c r="B19" s="32" t="s">
        <v>112</v>
      </c>
      <c r="C19" s="32" t="s">
        <v>309</v>
      </c>
      <c r="D19" s="42">
        <v>4</v>
      </c>
      <c r="E19" s="15"/>
      <c r="F19" s="15"/>
      <c r="G19" s="15"/>
      <c r="H19" s="15">
        <v>1</v>
      </c>
      <c r="I19" s="15">
        <v>1</v>
      </c>
      <c r="J19" s="43">
        <v>3</v>
      </c>
      <c r="K19" s="42"/>
      <c r="L19" s="15"/>
      <c r="M19" s="15">
        <v>6</v>
      </c>
      <c r="N19" s="15">
        <v>6</v>
      </c>
      <c r="O19" s="15">
        <v>6</v>
      </c>
      <c r="P19" s="15">
        <v>1</v>
      </c>
      <c r="Q19" s="15">
        <v>8</v>
      </c>
      <c r="R19" s="15">
        <v>2</v>
      </c>
      <c r="S19" s="15">
        <v>1</v>
      </c>
      <c r="T19" s="15">
        <v>4</v>
      </c>
      <c r="U19" s="15">
        <v>7</v>
      </c>
      <c r="V19" s="15"/>
      <c r="W19" s="16"/>
      <c r="X19" s="16"/>
      <c r="Y19" s="44"/>
      <c r="Z19" s="42">
        <v>3</v>
      </c>
      <c r="AA19" s="43">
        <v>6</v>
      </c>
    </row>
    <row r="20" spans="1:28" x14ac:dyDescent="0.25">
      <c r="A20" s="6">
        <v>16</v>
      </c>
      <c r="B20" s="33" t="s">
        <v>7</v>
      </c>
      <c r="C20" s="33" t="s">
        <v>308</v>
      </c>
      <c r="D20" s="42">
        <v>1</v>
      </c>
      <c r="E20" s="15"/>
      <c r="F20" s="15">
        <v>1</v>
      </c>
      <c r="G20" s="15"/>
      <c r="H20" s="15">
        <v>3</v>
      </c>
      <c r="I20" s="15">
        <v>5</v>
      </c>
      <c r="J20" s="43">
        <v>5</v>
      </c>
      <c r="K20" s="42">
        <v>6</v>
      </c>
      <c r="L20" s="15"/>
      <c r="M20" s="15"/>
      <c r="N20" s="15">
        <v>2</v>
      </c>
      <c r="O20" s="15">
        <v>1</v>
      </c>
      <c r="P20" s="15">
        <v>3</v>
      </c>
      <c r="Q20" s="15"/>
      <c r="R20" s="15"/>
      <c r="S20" s="15">
        <v>7</v>
      </c>
      <c r="T20" s="15"/>
      <c r="U20" s="15"/>
      <c r="V20" s="15"/>
      <c r="W20" s="16"/>
      <c r="X20" s="16"/>
      <c r="Y20" s="44"/>
      <c r="Z20" s="42">
        <v>3</v>
      </c>
      <c r="AA20" s="43">
        <v>2</v>
      </c>
    </row>
    <row r="21" spans="1:28" x14ac:dyDescent="0.25">
      <c r="A21" s="6">
        <v>17</v>
      </c>
      <c r="B21" s="32" t="s">
        <v>100</v>
      </c>
      <c r="C21" s="32" t="s">
        <v>321</v>
      </c>
      <c r="D21" s="42">
        <v>1</v>
      </c>
      <c r="E21" s="15">
        <v>9</v>
      </c>
      <c r="F21" s="15">
        <v>1</v>
      </c>
      <c r="G21" s="15"/>
      <c r="H21" s="15">
        <v>1</v>
      </c>
      <c r="I21" s="15"/>
      <c r="J21" s="43">
        <v>9</v>
      </c>
      <c r="K21" s="42"/>
      <c r="L21" s="15"/>
      <c r="M21" s="15">
        <v>3</v>
      </c>
      <c r="N21" s="15">
        <v>2</v>
      </c>
      <c r="O21" s="15">
        <v>1</v>
      </c>
      <c r="P21" s="15">
        <v>7</v>
      </c>
      <c r="Q21" s="15"/>
      <c r="R21" s="15"/>
      <c r="S21" s="15"/>
      <c r="T21" s="15"/>
      <c r="U21" s="15"/>
      <c r="V21" s="15"/>
      <c r="W21" s="16"/>
      <c r="X21" s="16"/>
      <c r="Y21" s="44"/>
      <c r="Z21" s="42">
        <v>3</v>
      </c>
      <c r="AA21" s="43">
        <v>1</v>
      </c>
    </row>
    <row r="22" spans="1:28" x14ac:dyDescent="0.25">
      <c r="A22" s="6">
        <v>18</v>
      </c>
      <c r="B22" s="33" t="s">
        <v>47</v>
      </c>
      <c r="C22" s="33" t="s">
        <v>309</v>
      </c>
      <c r="D22" s="42"/>
      <c r="E22" s="15">
        <v>17</v>
      </c>
      <c r="F22" s="15"/>
      <c r="G22" s="15"/>
      <c r="H22" s="15">
        <v>4</v>
      </c>
      <c r="I22" s="15">
        <v>3</v>
      </c>
      <c r="J22" s="43">
        <v>1</v>
      </c>
      <c r="K22" s="42">
        <v>3</v>
      </c>
      <c r="L22" s="15">
        <v>2</v>
      </c>
      <c r="M22" s="15">
        <v>4</v>
      </c>
      <c r="N22" s="15">
        <v>3</v>
      </c>
      <c r="O22" s="15"/>
      <c r="P22" s="15"/>
      <c r="Q22" s="15"/>
      <c r="R22" s="15"/>
      <c r="S22" s="15"/>
      <c r="T22" s="15"/>
      <c r="U22" s="15"/>
      <c r="V22" s="15"/>
      <c r="W22" s="16"/>
      <c r="X22" s="16"/>
      <c r="Y22" s="44"/>
      <c r="Z22" s="42">
        <v>3</v>
      </c>
      <c r="AA22" s="43">
        <v>1</v>
      </c>
    </row>
    <row r="23" spans="1:28" x14ac:dyDescent="0.25">
      <c r="A23" s="6">
        <v>19</v>
      </c>
      <c r="B23" s="32" t="s">
        <v>104</v>
      </c>
      <c r="C23" s="32" t="s">
        <v>316</v>
      </c>
      <c r="D23" s="42"/>
      <c r="E23" s="15">
        <v>1</v>
      </c>
      <c r="F23" s="15"/>
      <c r="G23" s="15"/>
      <c r="H23" s="15">
        <v>1</v>
      </c>
      <c r="I23" s="15"/>
      <c r="J23" s="43">
        <v>6</v>
      </c>
      <c r="K23" s="42"/>
      <c r="L23" s="15"/>
      <c r="M23" s="15">
        <v>3</v>
      </c>
      <c r="N23" s="15">
        <v>1</v>
      </c>
      <c r="O23" s="15"/>
      <c r="P23" s="15">
        <v>1</v>
      </c>
      <c r="Q23" s="15"/>
      <c r="R23" s="15"/>
      <c r="S23" s="15"/>
      <c r="T23" s="15"/>
      <c r="U23" s="15"/>
      <c r="V23" s="15"/>
      <c r="W23" s="16"/>
      <c r="X23" s="16"/>
      <c r="Y23" s="44"/>
      <c r="Z23" s="42">
        <v>3</v>
      </c>
      <c r="AA23" s="43">
        <v>0</v>
      </c>
    </row>
    <row r="24" spans="1:28" x14ac:dyDescent="0.25">
      <c r="A24" s="6">
        <v>20</v>
      </c>
      <c r="B24" s="32" t="s">
        <v>246</v>
      </c>
      <c r="C24" s="32" t="s">
        <v>323</v>
      </c>
      <c r="D24" s="42">
        <v>2</v>
      </c>
      <c r="E24" s="15">
        <v>1</v>
      </c>
      <c r="F24" s="15">
        <v>1</v>
      </c>
      <c r="G24" s="15">
        <v>4</v>
      </c>
      <c r="H24" s="15"/>
      <c r="I24" s="15">
        <v>4</v>
      </c>
      <c r="J24" s="43">
        <v>2</v>
      </c>
      <c r="K24" s="42"/>
      <c r="L24" s="15"/>
      <c r="M24" s="15"/>
      <c r="N24" s="15">
        <v>6</v>
      </c>
      <c r="O24" s="15">
        <v>6</v>
      </c>
      <c r="P24" s="15"/>
      <c r="Q24" s="15"/>
      <c r="R24" s="15"/>
      <c r="S24" s="15">
        <v>5</v>
      </c>
      <c r="T24" s="15"/>
      <c r="U24" s="15">
        <v>3</v>
      </c>
      <c r="V24" s="15">
        <v>2</v>
      </c>
      <c r="W24" s="16"/>
      <c r="X24" s="16"/>
      <c r="Y24" s="44"/>
      <c r="Z24" s="42">
        <v>2</v>
      </c>
      <c r="AA24" s="43">
        <v>3</v>
      </c>
    </row>
    <row r="25" spans="1:28" x14ac:dyDescent="0.25">
      <c r="A25" s="6">
        <v>21</v>
      </c>
      <c r="B25" s="32" t="s">
        <v>125</v>
      </c>
      <c r="C25" s="32" t="s">
        <v>312</v>
      </c>
      <c r="D25" s="42"/>
      <c r="E25" s="15"/>
      <c r="F25" s="15">
        <v>9</v>
      </c>
      <c r="G25" s="15"/>
      <c r="H25" s="15">
        <v>1</v>
      </c>
      <c r="I25" s="15"/>
      <c r="J25" s="43"/>
      <c r="K25" s="42"/>
      <c r="L25" s="15"/>
      <c r="M25" s="15">
        <v>7</v>
      </c>
      <c r="N25" s="15">
        <v>8</v>
      </c>
      <c r="O25" s="15">
        <v>1</v>
      </c>
      <c r="P25" s="15">
        <v>3</v>
      </c>
      <c r="Q25" s="15">
        <v>4</v>
      </c>
      <c r="R25" s="15"/>
      <c r="S25" s="15"/>
      <c r="T25" s="15"/>
      <c r="U25" s="15"/>
      <c r="V25" s="15"/>
      <c r="W25" s="16"/>
      <c r="X25" s="16"/>
      <c r="Y25" s="44"/>
      <c r="Z25" s="42">
        <v>2</v>
      </c>
      <c r="AA25" s="43">
        <v>3</v>
      </c>
    </row>
    <row r="26" spans="1:28" x14ac:dyDescent="0.25">
      <c r="A26" s="6">
        <v>22</v>
      </c>
      <c r="B26" s="32" t="s">
        <v>38</v>
      </c>
      <c r="C26" s="32" t="s">
        <v>308</v>
      </c>
      <c r="D26" s="42">
        <v>4</v>
      </c>
      <c r="E26" s="15">
        <v>12</v>
      </c>
      <c r="F26" s="15"/>
      <c r="G26" s="15"/>
      <c r="H26" s="15"/>
      <c r="I26" s="15"/>
      <c r="J26" s="43"/>
      <c r="K26" s="42">
        <v>3</v>
      </c>
      <c r="L26" s="15">
        <v>1</v>
      </c>
      <c r="M26" s="15">
        <v>4</v>
      </c>
      <c r="N26" s="15">
        <v>7</v>
      </c>
      <c r="O26" s="15"/>
      <c r="P26" s="15"/>
      <c r="Q26" s="15"/>
      <c r="R26" s="15"/>
      <c r="S26" s="15"/>
      <c r="T26" s="15"/>
      <c r="U26" s="15"/>
      <c r="V26" s="15"/>
      <c r="W26" s="16"/>
      <c r="X26" s="16"/>
      <c r="Y26" s="44"/>
      <c r="Z26" s="42">
        <v>2</v>
      </c>
      <c r="AA26" s="43">
        <v>2</v>
      </c>
    </row>
    <row r="27" spans="1:28" x14ac:dyDescent="0.25">
      <c r="A27" s="6">
        <v>23</v>
      </c>
      <c r="B27" s="32" t="s">
        <v>85</v>
      </c>
      <c r="C27" s="32" t="s">
        <v>308</v>
      </c>
      <c r="D27" s="42">
        <v>10</v>
      </c>
      <c r="E27" s="15">
        <v>3</v>
      </c>
      <c r="F27" s="15"/>
      <c r="G27" s="15"/>
      <c r="H27" s="15">
        <v>7</v>
      </c>
      <c r="I27" s="15"/>
      <c r="J27" s="43"/>
      <c r="K27" s="42"/>
      <c r="L27" s="15">
        <v>2</v>
      </c>
      <c r="M27" s="15"/>
      <c r="N27" s="15">
        <v>3</v>
      </c>
      <c r="O27" s="15">
        <v>7</v>
      </c>
      <c r="P27" s="15">
        <v>6</v>
      </c>
      <c r="Q27" s="15"/>
      <c r="R27" s="15"/>
      <c r="S27" s="15"/>
      <c r="T27" s="15"/>
      <c r="U27" s="15"/>
      <c r="V27" s="15"/>
      <c r="W27" s="16"/>
      <c r="X27" s="16"/>
      <c r="Y27" s="44"/>
      <c r="Z27" s="42">
        <v>2</v>
      </c>
      <c r="AA27" s="43">
        <v>2</v>
      </c>
    </row>
    <row r="28" spans="1:28" x14ac:dyDescent="0.25">
      <c r="A28" s="6">
        <v>24</v>
      </c>
      <c r="B28" s="32" t="s">
        <v>102</v>
      </c>
      <c r="C28" s="32" t="s">
        <v>310</v>
      </c>
      <c r="D28" s="42"/>
      <c r="E28" s="15">
        <v>1</v>
      </c>
      <c r="F28" s="15">
        <v>1</v>
      </c>
      <c r="G28" s="15">
        <v>4</v>
      </c>
      <c r="H28" s="15">
        <v>1</v>
      </c>
      <c r="I28" s="15"/>
      <c r="J28" s="43">
        <v>3</v>
      </c>
      <c r="K28" s="42"/>
      <c r="L28" s="15"/>
      <c r="M28" s="15">
        <v>3</v>
      </c>
      <c r="N28" s="15"/>
      <c r="O28" s="15">
        <v>7</v>
      </c>
      <c r="P28" s="15">
        <v>6</v>
      </c>
      <c r="Q28" s="15">
        <v>3</v>
      </c>
      <c r="R28" s="15"/>
      <c r="S28" s="15"/>
      <c r="T28" s="15"/>
      <c r="U28" s="15"/>
      <c r="V28" s="15"/>
      <c r="W28" s="15"/>
      <c r="X28" s="15"/>
      <c r="Y28" s="43"/>
      <c r="Z28" s="42">
        <v>2</v>
      </c>
      <c r="AA28" s="43">
        <v>2</v>
      </c>
    </row>
    <row r="29" spans="1:28" x14ac:dyDescent="0.25">
      <c r="A29" s="6">
        <v>25</v>
      </c>
      <c r="B29" s="32" t="s">
        <v>262</v>
      </c>
      <c r="C29" s="32" t="s">
        <v>336</v>
      </c>
      <c r="D29" s="46"/>
      <c r="E29" s="47"/>
      <c r="F29" s="15"/>
      <c r="G29" s="15"/>
      <c r="H29" s="15">
        <v>1</v>
      </c>
      <c r="I29" s="15"/>
      <c r="J29" s="43"/>
      <c r="K29" s="42">
        <v>6</v>
      </c>
      <c r="L29" s="15">
        <v>2</v>
      </c>
      <c r="M29" s="15">
        <v>3</v>
      </c>
      <c r="N29" s="15">
        <v>6</v>
      </c>
      <c r="O29" s="15"/>
      <c r="P29" s="15"/>
      <c r="Q29" s="15"/>
      <c r="R29" s="15"/>
      <c r="S29" s="15"/>
      <c r="T29" s="15"/>
      <c r="U29" s="15"/>
      <c r="V29" s="15"/>
      <c r="W29" s="16"/>
      <c r="X29" s="16"/>
      <c r="Y29" s="44"/>
      <c r="Z29" s="42">
        <v>2</v>
      </c>
      <c r="AA29" s="43">
        <v>2</v>
      </c>
      <c r="AB29" t="s">
        <v>380</v>
      </c>
    </row>
    <row r="30" spans="1:28" x14ac:dyDescent="0.25">
      <c r="A30" s="6">
        <v>26</v>
      </c>
      <c r="B30" s="32" t="s">
        <v>51</v>
      </c>
      <c r="C30" s="32" t="s">
        <v>320</v>
      </c>
      <c r="D30" s="46"/>
      <c r="E30" s="47"/>
      <c r="F30" s="15"/>
      <c r="G30" s="15"/>
      <c r="H30" s="15">
        <v>3</v>
      </c>
      <c r="I30" s="15"/>
      <c r="J30" s="43">
        <v>4</v>
      </c>
      <c r="K30" s="42">
        <v>3</v>
      </c>
      <c r="L30" s="15">
        <v>7</v>
      </c>
      <c r="M30" s="15">
        <v>2</v>
      </c>
      <c r="N30" s="15"/>
      <c r="O30" s="15"/>
      <c r="P30" s="15">
        <v>6</v>
      </c>
      <c r="Q30" s="15"/>
      <c r="R30" s="15"/>
      <c r="S30" s="15"/>
      <c r="T30" s="15"/>
      <c r="U30" s="15"/>
      <c r="V30" s="15"/>
      <c r="W30" s="15"/>
      <c r="X30" s="15"/>
      <c r="Y30" s="43"/>
      <c r="Z30" s="42">
        <v>2</v>
      </c>
      <c r="AA30" s="43">
        <v>2</v>
      </c>
      <c r="AB30" t="s">
        <v>383</v>
      </c>
    </row>
    <row r="31" spans="1:28" x14ac:dyDescent="0.25">
      <c r="A31" s="6">
        <v>27</v>
      </c>
      <c r="B31" s="32" t="s">
        <v>57</v>
      </c>
      <c r="C31" s="32" t="s">
        <v>309</v>
      </c>
      <c r="D31" s="42">
        <v>1</v>
      </c>
      <c r="E31" s="15">
        <v>3</v>
      </c>
      <c r="F31" s="15">
        <v>4</v>
      </c>
      <c r="G31" s="15"/>
      <c r="H31" s="15">
        <v>1</v>
      </c>
      <c r="I31" s="15">
        <v>2</v>
      </c>
      <c r="J31" s="43">
        <v>1</v>
      </c>
      <c r="K31" s="42"/>
      <c r="L31" s="15">
        <v>2</v>
      </c>
      <c r="M31" s="15"/>
      <c r="N31" s="15">
        <v>2</v>
      </c>
      <c r="O31" s="15"/>
      <c r="P31" s="15"/>
      <c r="Q31" s="15">
        <v>6</v>
      </c>
      <c r="R31" s="15"/>
      <c r="S31" s="15"/>
      <c r="T31" s="15"/>
      <c r="U31" s="15"/>
      <c r="V31" s="15"/>
      <c r="W31" s="16"/>
      <c r="X31" s="16"/>
      <c r="Y31" s="44"/>
      <c r="Z31" s="42">
        <v>2</v>
      </c>
      <c r="AA31" s="43">
        <v>1</v>
      </c>
    </row>
    <row r="32" spans="1:28" x14ac:dyDescent="0.25">
      <c r="A32" s="6">
        <v>28</v>
      </c>
      <c r="B32" s="33" t="s">
        <v>245</v>
      </c>
      <c r="C32" s="33" t="s">
        <v>309</v>
      </c>
      <c r="D32" s="42">
        <v>1</v>
      </c>
      <c r="E32" s="15"/>
      <c r="F32" s="15">
        <v>2</v>
      </c>
      <c r="G32" s="15"/>
      <c r="H32" s="15"/>
      <c r="I32" s="15">
        <v>12</v>
      </c>
      <c r="J32" s="43">
        <v>3</v>
      </c>
      <c r="K32" s="42"/>
      <c r="L32" s="15">
        <v>5</v>
      </c>
      <c r="M32" s="15"/>
      <c r="N32" s="15">
        <v>3</v>
      </c>
      <c r="O32" s="15"/>
      <c r="P32" s="15"/>
      <c r="Q32" s="15">
        <v>1</v>
      </c>
      <c r="R32" s="15"/>
      <c r="S32" s="15"/>
      <c r="T32" s="15"/>
      <c r="U32" s="15"/>
      <c r="V32" s="15"/>
      <c r="W32" s="16"/>
      <c r="X32" s="16"/>
      <c r="Y32" s="44"/>
      <c r="Z32" s="42">
        <v>2</v>
      </c>
      <c r="AA32" s="43">
        <v>1</v>
      </c>
    </row>
    <row r="33" spans="1:28" x14ac:dyDescent="0.25">
      <c r="A33" s="6">
        <v>29</v>
      </c>
      <c r="B33" s="32" t="s">
        <v>110</v>
      </c>
      <c r="C33" s="32" t="s">
        <v>331</v>
      </c>
      <c r="D33" s="42">
        <v>4</v>
      </c>
      <c r="E33" s="15">
        <v>6</v>
      </c>
      <c r="F33" s="15"/>
      <c r="G33" s="15"/>
      <c r="H33" s="15">
        <v>10</v>
      </c>
      <c r="I33" s="15">
        <v>3</v>
      </c>
      <c r="J33" s="43">
        <v>2</v>
      </c>
      <c r="K33" s="42"/>
      <c r="L33" s="15"/>
      <c r="M33" s="15">
        <v>7</v>
      </c>
      <c r="N33" s="15"/>
      <c r="O33" s="15"/>
      <c r="P33" s="15"/>
      <c r="Q33" s="15"/>
      <c r="R33" s="15">
        <v>2</v>
      </c>
      <c r="S33" s="15"/>
      <c r="T33" s="15">
        <v>3</v>
      </c>
      <c r="U33" s="15"/>
      <c r="V33" s="15"/>
      <c r="W33" s="15"/>
      <c r="X33" s="15"/>
      <c r="Y33" s="43"/>
      <c r="Z33" s="42">
        <v>2</v>
      </c>
      <c r="AA33" s="43">
        <v>1</v>
      </c>
    </row>
    <row r="34" spans="1:28" x14ac:dyDescent="0.25">
      <c r="A34" s="6">
        <v>30</v>
      </c>
      <c r="B34" s="32" t="s">
        <v>40</v>
      </c>
      <c r="C34" s="32" t="s">
        <v>332</v>
      </c>
      <c r="D34" s="42">
        <v>4</v>
      </c>
      <c r="E34" s="15"/>
      <c r="F34" s="15"/>
      <c r="G34" s="15">
        <v>16</v>
      </c>
      <c r="H34" s="15">
        <v>2</v>
      </c>
      <c r="I34" s="15"/>
      <c r="J34" s="43"/>
      <c r="K34" s="42">
        <v>1</v>
      </c>
      <c r="L34" s="15">
        <v>2</v>
      </c>
      <c r="M34" s="15"/>
      <c r="N34" s="15">
        <v>5</v>
      </c>
      <c r="O34" s="15"/>
      <c r="P34" s="15"/>
      <c r="Q34" s="15"/>
      <c r="R34" s="15"/>
      <c r="S34" s="15"/>
      <c r="T34" s="15"/>
      <c r="U34" s="15"/>
      <c r="V34" s="15"/>
      <c r="W34" s="16"/>
      <c r="X34" s="16"/>
      <c r="Y34" s="44"/>
      <c r="Z34" s="42">
        <v>2</v>
      </c>
      <c r="AA34" s="43">
        <v>1</v>
      </c>
    </row>
    <row r="35" spans="1:28" x14ac:dyDescent="0.25">
      <c r="A35" s="6">
        <v>31</v>
      </c>
      <c r="B35" s="32" t="s">
        <v>268</v>
      </c>
      <c r="C35" s="32" t="s">
        <v>310</v>
      </c>
      <c r="D35" s="42"/>
      <c r="E35" s="15">
        <v>1</v>
      </c>
      <c r="F35" s="15">
        <v>1</v>
      </c>
      <c r="G35" s="15">
        <v>1</v>
      </c>
      <c r="H35" s="15"/>
      <c r="I35" s="15"/>
      <c r="J35" s="43">
        <v>1</v>
      </c>
      <c r="K35" s="42"/>
      <c r="L35" s="15">
        <v>1</v>
      </c>
      <c r="M35" s="15">
        <v>2</v>
      </c>
      <c r="N35" s="15"/>
      <c r="O35" s="15">
        <v>4</v>
      </c>
      <c r="P35" s="15"/>
      <c r="Q35" s="15"/>
      <c r="R35" s="15"/>
      <c r="S35" s="15"/>
      <c r="T35" s="15"/>
      <c r="U35" s="15"/>
      <c r="V35" s="15"/>
      <c r="W35" s="15"/>
      <c r="X35" s="15"/>
      <c r="Y35" s="43"/>
      <c r="Z35" s="42">
        <v>2</v>
      </c>
      <c r="AA35" s="43">
        <v>1</v>
      </c>
    </row>
    <row r="36" spans="1:28" x14ac:dyDescent="0.25">
      <c r="A36" s="6">
        <v>32</v>
      </c>
      <c r="B36" s="32" t="s">
        <v>53</v>
      </c>
      <c r="C36" s="32" t="s">
        <v>327</v>
      </c>
      <c r="D36" s="46"/>
      <c r="E36" s="47"/>
      <c r="F36" s="15"/>
      <c r="G36" s="15"/>
      <c r="H36" s="15"/>
      <c r="I36" s="15"/>
      <c r="J36" s="43"/>
      <c r="K36" s="42">
        <v>4</v>
      </c>
      <c r="L36" s="15"/>
      <c r="M36" s="15"/>
      <c r="N36" s="15">
        <v>2</v>
      </c>
      <c r="O36" s="15">
        <v>2</v>
      </c>
      <c r="P36" s="15"/>
      <c r="Q36" s="15"/>
      <c r="R36" s="15"/>
      <c r="S36" s="15"/>
      <c r="T36" s="15"/>
      <c r="U36" s="15"/>
      <c r="V36" s="15"/>
      <c r="W36" s="15"/>
      <c r="X36" s="16"/>
      <c r="Y36" s="44"/>
      <c r="Z36" s="42">
        <v>2</v>
      </c>
      <c r="AA36" s="43">
        <v>1</v>
      </c>
      <c r="AB36" s="23" t="s">
        <v>387</v>
      </c>
    </row>
    <row r="37" spans="1:28" x14ac:dyDescent="0.25">
      <c r="A37" s="6">
        <v>33</v>
      </c>
      <c r="B37" s="32" t="s">
        <v>9</v>
      </c>
      <c r="C37" s="32" t="s">
        <v>317</v>
      </c>
      <c r="D37" s="42">
        <v>1</v>
      </c>
      <c r="E37" s="15">
        <v>2</v>
      </c>
      <c r="F37" s="15">
        <v>10</v>
      </c>
      <c r="G37" s="15">
        <v>1</v>
      </c>
      <c r="H37" s="15">
        <v>1</v>
      </c>
      <c r="I37" s="15"/>
      <c r="J37" s="43">
        <v>1</v>
      </c>
      <c r="K37" s="42">
        <v>1</v>
      </c>
      <c r="L37" s="15">
        <v>1</v>
      </c>
      <c r="M37" s="15"/>
      <c r="N37" s="15"/>
      <c r="O37" s="15"/>
      <c r="P37" s="15"/>
      <c r="Q37" s="16"/>
      <c r="R37" s="15"/>
      <c r="S37" s="15"/>
      <c r="T37" s="15"/>
      <c r="U37" s="15"/>
      <c r="V37" s="15"/>
      <c r="W37" s="16"/>
      <c r="X37" s="16"/>
      <c r="Y37" s="44"/>
      <c r="Z37" s="42">
        <v>2</v>
      </c>
      <c r="AA37" s="43">
        <v>0</v>
      </c>
    </row>
    <row r="38" spans="1:28" x14ac:dyDescent="0.25">
      <c r="A38" s="6">
        <v>34</v>
      </c>
      <c r="B38" s="32" t="s">
        <v>250</v>
      </c>
      <c r="C38" s="32" t="s">
        <v>330</v>
      </c>
      <c r="D38" s="42">
        <v>3</v>
      </c>
      <c r="E38" s="15"/>
      <c r="F38" s="15"/>
      <c r="G38" s="15"/>
      <c r="H38" s="15">
        <v>4</v>
      </c>
      <c r="I38" s="15"/>
      <c r="J38" s="43"/>
      <c r="K38" s="42">
        <v>2</v>
      </c>
      <c r="L38" s="15"/>
      <c r="M38" s="15"/>
      <c r="N38" s="15">
        <v>3</v>
      </c>
      <c r="O38" s="15"/>
      <c r="P38" s="15"/>
      <c r="Q38" s="15"/>
      <c r="R38" s="15"/>
      <c r="S38" s="15"/>
      <c r="T38" s="15"/>
      <c r="U38" s="15"/>
      <c r="V38" s="15"/>
      <c r="W38" s="16"/>
      <c r="X38" s="16"/>
      <c r="Y38" s="44"/>
      <c r="Z38" s="42">
        <v>2</v>
      </c>
      <c r="AA38" s="43">
        <v>0</v>
      </c>
    </row>
    <row r="39" spans="1:28" x14ac:dyDescent="0.25">
      <c r="A39" s="6">
        <v>35</v>
      </c>
      <c r="B39" s="32" t="s">
        <v>243</v>
      </c>
      <c r="C39" s="32" t="s">
        <v>312</v>
      </c>
      <c r="D39" s="42">
        <v>1</v>
      </c>
      <c r="E39" s="15">
        <v>1</v>
      </c>
      <c r="F39" s="15">
        <v>8</v>
      </c>
      <c r="G39" s="15">
        <v>10</v>
      </c>
      <c r="H39" s="15">
        <v>4</v>
      </c>
      <c r="I39" s="15">
        <v>3</v>
      </c>
      <c r="J39" s="43">
        <v>2</v>
      </c>
      <c r="K39" s="42"/>
      <c r="L39" s="15"/>
      <c r="M39" s="15"/>
      <c r="N39" s="15">
        <v>7</v>
      </c>
      <c r="O39" s="15"/>
      <c r="P39" s="15"/>
      <c r="Q39" s="15">
        <v>4</v>
      </c>
      <c r="R39" s="15">
        <v>5</v>
      </c>
      <c r="S39" s="15">
        <v>6</v>
      </c>
      <c r="T39" s="15">
        <v>8</v>
      </c>
      <c r="U39" s="15">
        <v>5</v>
      </c>
      <c r="V39" s="15">
        <v>3</v>
      </c>
      <c r="W39" s="16"/>
      <c r="X39" s="16"/>
      <c r="Y39" s="44"/>
      <c r="Z39" s="42">
        <v>1</v>
      </c>
      <c r="AA39" s="43">
        <v>6</v>
      </c>
    </row>
    <row r="40" spans="1:28" x14ac:dyDescent="0.25">
      <c r="A40" s="6">
        <v>36</v>
      </c>
      <c r="B40" s="32" t="s">
        <v>31</v>
      </c>
      <c r="C40" s="32" t="s">
        <v>309</v>
      </c>
      <c r="D40" s="42">
        <v>1</v>
      </c>
      <c r="E40" s="15">
        <v>7</v>
      </c>
      <c r="F40" s="15">
        <v>4</v>
      </c>
      <c r="G40" s="15"/>
      <c r="H40" s="15">
        <v>1</v>
      </c>
      <c r="I40" s="15">
        <v>1</v>
      </c>
      <c r="J40" s="43">
        <v>1</v>
      </c>
      <c r="K40" s="42">
        <v>3</v>
      </c>
      <c r="L40" s="15">
        <v>6</v>
      </c>
      <c r="M40" s="15">
        <v>6</v>
      </c>
      <c r="N40" s="15"/>
      <c r="O40" s="15">
        <v>4</v>
      </c>
      <c r="P40" s="15"/>
      <c r="Q40" s="15">
        <v>4</v>
      </c>
      <c r="R40" s="15">
        <v>8</v>
      </c>
      <c r="S40" s="15"/>
      <c r="T40" s="15"/>
      <c r="U40" s="15"/>
      <c r="V40" s="15"/>
      <c r="W40" s="15"/>
      <c r="X40" s="15"/>
      <c r="Y40" s="43"/>
      <c r="Z40" s="42">
        <v>1</v>
      </c>
      <c r="AA40" s="43">
        <v>5</v>
      </c>
    </row>
    <row r="41" spans="1:28" x14ac:dyDescent="0.25">
      <c r="A41" s="6">
        <v>37</v>
      </c>
      <c r="B41" s="32" t="s">
        <v>107</v>
      </c>
      <c r="C41" s="32" t="s">
        <v>324</v>
      </c>
      <c r="D41" s="42">
        <v>2</v>
      </c>
      <c r="E41" s="15">
        <v>3</v>
      </c>
      <c r="F41" s="15"/>
      <c r="G41" s="15"/>
      <c r="H41" s="15">
        <v>1</v>
      </c>
      <c r="I41" s="15"/>
      <c r="J41" s="43"/>
      <c r="K41" s="42"/>
      <c r="L41" s="15"/>
      <c r="M41" s="15">
        <v>6</v>
      </c>
      <c r="N41" s="15">
        <v>5</v>
      </c>
      <c r="O41" s="15">
        <v>5</v>
      </c>
      <c r="P41" s="15">
        <v>2</v>
      </c>
      <c r="Q41" s="15"/>
      <c r="R41" s="15">
        <v>6</v>
      </c>
      <c r="S41" s="15"/>
      <c r="T41" s="15"/>
      <c r="U41" s="15"/>
      <c r="V41" s="15"/>
      <c r="W41" s="16"/>
      <c r="X41" s="16"/>
      <c r="Y41" s="44"/>
      <c r="Z41" s="42">
        <v>1</v>
      </c>
      <c r="AA41" s="43">
        <v>4</v>
      </c>
    </row>
    <row r="42" spans="1:28" x14ac:dyDescent="0.25">
      <c r="A42" s="6">
        <v>38</v>
      </c>
      <c r="B42" s="32" t="s">
        <v>22</v>
      </c>
      <c r="C42" s="32" t="s">
        <v>336</v>
      </c>
      <c r="D42" s="42"/>
      <c r="E42" s="15">
        <v>1</v>
      </c>
      <c r="F42" s="15">
        <v>5</v>
      </c>
      <c r="G42" s="15">
        <v>2</v>
      </c>
      <c r="H42" s="15">
        <v>1</v>
      </c>
      <c r="I42" s="15"/>
      <c r="J42" s="43">
        <v>7</v>
      </c>
      <c r="K42" s="42">
        <v>5</v>
      </c>
      <c r="L42" s="15">
        <v>1</v>
      </c>
      <c r="M42" s="15">
        <v>8</v>
      </c>
      <c r="N42" s="15">
        <v>6</v>
      </c>
      <c r="O42" s="15"/>
      <c r="P42" s="15"/>
      <c r="Q42" s="15"/>
      <c r="R42" s="15">
        <v>7</v>
      </c>
      <c r="S42" s="15"/>
      <c r="T42" s="15"/>
      <c r="U42" s="15"/>
      <c r="V42" s="15"/>
      <c r="W42" s="16"/>
      <c r="X42" s="16"/>
      <c r="Y42" s="44"/>
      <c r="Z42" s="42">
        <v>1</v>
      </c>
      <c r="AA42" s="43">
        <v>4</v>
      </c>
    </row>
    <row r="43" spans="1:28" x14ac:dyDescent="0.25">
      <c r="A43" s="6">
        <v>39</v>
      </c>
      <c r="B43" s="32" t="s">
        <v>52</v>
      </c>
      <c r="C43" s="32" t="s">
        <v>338</v>
      </c>
      <c r="D43" s="46"/>
      <c r="E43" s="47"/>
      <c r="F43" s="15"/>
      <c r="G43" s="15"/>
      <c r="H43" s="15">
        <v>2</v>
      </c>
      <c r="I43" s="15">
        <v>4</v>
      </c>
      <c r="J43" s="43">
        <v>2</v>
      </c>
      <c r="K43" s="42">
        <v>7</v>
      </c>
      <c r="L43" s="15">
        <v>5</v>
      </c>
      <c r="M43" s="15"/>
      <c r="N43" s="15"/>
      <c r="O43" s="15"/>
      <c r="P43" s="15">
        <v>8</v>
      </c>
      <c r="Q43" s="15">
        <v>4</v>
      </c>
      <c r="R43" s="15">
        <v>3</v>
      </c>
      <c r="S43" s="15"/>
      <c r="T43" s="15"/>
      <c r="U43" s="15"/>
      <c r="V43" s="15"/>
      <c r="W43" s="16"/>
      <c r="X43" s="16"/>
      <c r="Y43" s="44"/>
      <c r="Z43" s="42">
        <v>1</v>
      </c>
      <c r="AA43" s="43">
        <v>4</v>
      </c>
      <c r="AB43" t="s">
        <v>381</v>
      </c>
    </row>
    <row r="44" spans="1:28" x14ac:dyDescent="0.25">
      <c r="A44" s="6">
        <v>40</v>
      </c>
      <c r="B44" s="32" t="s">
        <v>55</v>
      </c>
      <c r="C44" s="32" t="s">
        <v>310</v>
      </c>
      <c r="D44" s="42">
        <v>1</v>
      </c>
      <c r="E44" s="15">
        <v>1</v>
      </c>
      <c r="F44" s="15">
        <v>8</v>
      </c>
      <c r="G44" s="15"/>
      <c r="H44" s="15">
        <v>2</v>
      </c>
      <c r="I44" s="15"/>
      <c r="J44" s="43">
        <v>6</v>
      </c>
      <c r="K44" s="42"/>
      <c r="L44" s="15">
        <v>1</v>
      </c>
      <c r="M44" s="15">
        <v>4</v>
      </c>
      <c r="N44" s="15">
        <v>5</v>
      </c>
      <c r="O44" s="15">
        <v>7</v>
      </c>
      <c r="P44" s="15"/>
      <c r="Q44" s="15"/>
      <c r="R44" s="15"/>
      <c r="S44" s="15"/>
      <c r="T44" s="15"/>
      <c r="U44" s="15"/>
      <c r="V44" s="15"/>
      <c r="W44" s="16"/>
      <c r="X44" s="16"/>
      <c r="Y44" s="44"/>
      <c r="Z44" s="42">
        <v>1</v>
      </c>
      <c r="AA44" s="43">
        <v>3</v>
      </c>
    </row>
    <row r="45" spans="1:28" x14ac:dyDescent="0.25">
      <c r="A45" s="6">
        <v>41</v>
      </c>
      <c r="B45" s="32" t="s">
        <v>56</v>
      </c>
      <c r="C45" s="32" t="s">
        <v>315</v>
      </c>
      <c r="D45" s="42">
        <v>1</v>
      </c>
      <c r="E45" s="15">
        <v>1</v>
      </c>
      <c r="F45" s="15"/>
      <c r="G45" s="15"/>
      <c r="H45" s="15">
        <v>13</v>
      </c>
      <c r="I45" s="15">
        <v>3</v>
      </c>
      <c r="J45" s="43">
        <v>1</v>
      </c>
      <c r="K45" s="42"/>
      <c r="L45" s="15">
        <v>4</v>
      </c>
      <c r="M45" s="15"/>
      <c r="N45" s="15">
        <v>6</v>
      </c>
      <c r="O45" s="15">
        <v>1</v>
      </c>
      <c r="P45" s="15"/>
      <c r="Q45" s="15">
        <v>6</v>
      </c>
      <c r="R45" s="15"/>
      <c r="S45" s="15"/>
      <c r="T45" s="15"/>
      <c r="U45" s="15"/>
      <c r="V45" s="15"/>
      <c r="W45" s="16"/>
      <c r="X45" s="16"/>
      <c r="Y45" s="44"/>
      <c r="Z45" s="42">
        <v>1</v>
      </c>
      <c r="AA45" s="43">
        <v>3</v>
      </c>
    </row>
    <row r="46" spans="1:28" x14ac:dyDescent="0.25">
      <c r="A46" s="6">
        <v>42</v>
      </c>
      <c r="B46" s="32" t="s">
        <v>88</v>
      </c>
      <c r="C46" s="32" t="s">
        <v>316</v>
      </c>
      <c r="D46" s="42">
        <v>11</v>
      </c>
      <c r="E46" s="15"/>
      <c r="F46" s="15">
        <v>12</v>
      </c>
      <c r="G46" s="15"/>
      <c r="H46" s="15">
        <v>1</v>
      </c>
      <c r="I46" s="15">
        <v>2</v>
      </c>
      <c r="J46" s="43">
        <v>2</v>
      </c>
      <c r="K46" s="42"/>
      <c r="L46" s="15">
        <v>6</v>
      </c>
      <c r="M46" s="15">
        <v>4</v>
      </c>
      <c r="N46" s="15"/>
      <c r="O46" s="15">
        <v>8</v>
      </c>
      <c r="P46" s="15">
        <v>3</v>
      </c>
      <c r="Q46" s="15"/>
      <c r="R46" s="15"/>
      <c r="S46" s="15"/>
      <c r="T46" s="15"/>
      <c r="U46" s="15"/>
      <c r="V46" s="15"/>
      <c r="W46" s="15"/>
      <c r="X46" s="15"/>
      <c r="Y46" s="43"/>
      <c r="Z46" s="42">
        <v>1</v>
      </c>
      <c r="AA46" s="43">
        <v>3</v>
      </c>
    </row>
    <row r="47" spans="1:28" x14ac:dyDescent="0.25">
      <c r="A47" s="6">
        <v>43</v>
      </c>
      <c r="B47" s="32" t="s">
        <v>58</v>
      </c>
      <c r="C47" s="32" t="s">
        <v>308</v>
      </c>
      <c r="D47" s="42">
        <v>1</v>
      </c>
      <c r="E47" s="15">
        <v>3</v>
      </c>
      <c r="F47" s="15">
        <v>6</v>
      </c>
      <c r="G47" s="15"/>
      <c r="H47" s="15">
        <v>6</v>
      </c>
      <c r="I47" s="15">
        <v>6</v>
      </c>
      <c r="J47" s="43"/>
      <c r="K47" s="42"/>
      <c r="L47" s="15">
        <v>3</v>
      </c>
      <c r="M47" s="15">
        <v>4</v>
      </c>
      <c r="N47" s="15">
        <v>6</v>
      </c>
      <c r="O47" s="15"/>
      <c r="P47" s="15"/>
      <c r="Q47" s="15"/>
      <c r="R47" s="15"/>
      <c r="S47" s="15"/>
      <c r="T47" s="15"/>
      <c r="U47" s="15"/>
      <c r="V47" s="15"/>
      <c r="W47" s="16"/>
      <c r="X47" s="16"/>
      <c r="Y47" s="44"/>
      <c r="Z47" s="42">
        <v>1</v>
      </c>
      <c r="AA47" s="43">
        <v>2</v>
      </c>
    </row>
    <row r="48" spans="1:28" x14ac:dyDescent="0.25">
      <c r="A48" s="6">
        <v>44</v>
      </c>
      <c r="B48" s="32" t="s">
        <v>79</v>
      </c>
      <c r="C48" s="32" t="s">
        <v>308</v>
      </c>
      <c r="D48" s="42">
        <v>3</v>
      </c>
      <c r="E48" s="15"/>
      <c r="F48" s="15">
        <v>9</v>
      </c>
      <c r="G48" s="15"/>
      <c r="H48" s="15">
        <v>5</v>
      </c>
      <c r="I48" s="15"/>
      <c r="J48" s="43"/>
      <c r="K48" s="42"/>
      <c r="L48" s="15">
        <v>4</v>
      </c>
      <c r="M48" s="15">
        <v>1</v>
      </c>
      <c r="N48" s="15">
        <v>4</v>
      </c>
      <c r="O48" s="15"/>
      <c r="P48" s="15"/>
      <c r="Q48" s="15"/>
      <c r="R48" s="15"/>
      <c r="S48" s="15"/>
      <c r="T48" s="15"/>
      <c r="U48" s="15"/>
      <c r="V48" s="15"/>
      <c r="W48" s="16"/>
      <c r="X48" s="16"/>
      <c r="Y48" s="44"/>
      <c r="Z48" s="42">
        <v>1</v>
      </c>
      <c r="AA48" s="43">
        <v>2</v>
      </c>
    </row>
    <row r="49" spans="1:27" x14ac:dyDescent="0.25">
      <c r="A49" s="6">
        <v>45</v>
      </c>
      <c r="B49" s="32" t="s">
        <v>84</v>
      </c>
      <c r="C49" s="32" t="s">
        <v>328</v>
      </c>
      <c r="D49" s="42">
        <v>7</v>
      </c>
      <c r="E49" s="15"/>
      <c r="F49" s="15"/>
      <c r="G49" s="15"/>
      <c r="H49" s="15">
        <v>3</v>
      </c>
      <c r="I49" s="15"/>
      <c r="J49" s="43"/>
      <c r="K49" s="42"/>
      <c r="L49" s="15">
        <v>7</v>
      </c>
      <c r="M49" s="15"/>
      <c r="N49" s="15">
        <v>3</v>
      </c>
      <c r="O49" s="15">
        <v>6</v>
      </c>
      <c r="P49" s="15"/>
      <c r="Q49" s="15"/>
      <c r="R49" s="15"/>
      <c r="S49" s="15"/>
      <c r="T49" s="15"/>
      <c r="U49" s="15"/>
      <c r="V49" s="15"/>
      <c r="W49" s="16"/>
      <c r="X49" s="16"/>
      <c r="Y49" s="44"/>
      <c r="Z49" s="42">
        <v>1</v>
      </c>
      <c r="AA49" s="43">
        <v>2</v>
      </c>
    </row>
    <row r="50" spans="1:27" x14ac:dyDescent="0.25">
      <c r="A50" s="6">
        <v>46</v>
      </c>
      <c r="B50" s="32" t="s">
        <v>29</v>
      </c>
      <c r="C50" s="32" t="s">
        <v>310</v>
      </c>
      <c r="D50" s="42"/>
      <c r="E50" s="15">
        <v>4</v>
      </c>
      <c r="F50" s="15">
        <v>1</v>
      </c>
      <c r="G50" s="15"/>
      <c r="H50" s="15">
        <v>1</v>
      </c>
      <c r="I50" s="15">
        <v>2</v>
      </c>
      <c r="J50" s="43">
        <v>1</v>
      </c>
      <c r="K50" s="42">
        <v>3</v>
      </c>
      <c r="L50" s="15"/>
      <c r="M50" s="15">
        <v>4</v>
      </c>
      <c r="N50" s="15">
        <v>4</v>
      </c>
      <c r="O50" s="15"/>
      <c r="P50" s="15"/>
      <c r="Q50" s="15"/>
      <c r="R50" s="15"/>
      <c r="S50" s="15"/>
      <c r="T50" s="15"/>
      <c r="U50" s="15"/>
      <c r="V50" s="15"/>
      <c r="W50" s="16"/>
      <c r="X50" s="16"/>
      <c r="Y50" s="44"/>
      <c r="Z50" s="42">
        <v>1</v>
      </c>
      <c r="AA50" s="43">
        <v>2</v>
      </c>
    </row>
    <row r="51" spans="1:27" x14ac:dyDescent="0.25">
      <c r="A51" s="6">
        <v>47</v>
      </c>
      <c r="B51" s="32" t="s">
        <v>45</v>
      </c>
      <c r="C51" s="32" t="s">
        <v>312</v>
      </c>
      <c r="D51" s="42"/>
      <c r="E51" s="15">
        <v>8</v>
      </c>
      <c r="F51" s="15">
        <v>10</v>
      </c>
      <c r="G51" s="15">
        <v>12</v>
      </c>
      <c r="H51" s="15">
        <v>9</v>
      </c>
      <c r="I51" s="15"/>
      <c r="J51" s="43"/>
      <c r="K51" s="42">
        <v>5</v>
      </c>
      <c r="L51" s="15">
        <v>2</v>
      </c>
      <c r="M51" s="15">
        <v>8</v>
      </c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43"/>
      <c r="Z51" s="42">
        <v>1</v>
      </c>
      <c r="AA51" s="43">
        <v>2</v>
      </c>
    </row>
    <row r="52" spans="1:27" x14ac:dyDescent="0.25">
      <c r="A52" s="6">
        <v>48</v>
      </c>
      <c r="B52" s="32" t="s">
        <v>14</v>
      </c>
      <c r="C52" s="32" t="s">
        <v>315</v>
      </c>
      <c r="D52" s="42">
        <v>1</v>
      </c>
      <c r="E52" s="15"/>
      <c r="F52" s="15">
        <v>4</v>
      </c>
      <c r="G52" s="15"/>
      <c r="H52" s="15">
        <v>3</v>
      </c>
      <c r="I52" s="15"/>
      <c r="J52" s="43">
        <v>9</v>
      </c>
      <c r="K52" s="42">
        <v>3</v>
      </c>
      <c r="L52" s="15">
        <v>6</v>
      </c>
      <c r="M52" s="15"/>
      <c r="N52" s="15"/>
      <c r="O52" s="15"/>
      <c r="P52" s="15"/>
      <c r="Q52" s="16"/>
      <c r="R52" s="15"/>
      <c r="S52" s="15"/>
      <c r="T52" s="15"/>
      <c r="U52" s="15"/>
      <c r="V52" s="15"/>
      <c r="W52" s="16"/>
      <c r="X52" s="16"/>
      <c r="Y52" s="44"/>
      <c r="Z52" s="42">
        <v>1</v>
      </c>
      <c r="AA52" s="43">
        <v>1</v>
      </c>
    </row>
    <row r="53" spans="1:27" x14ac:dyDescent="0.25">
      <c r="A53" s="6">
        <v>49</v>
      </c>
      <c r="B53" s="32" t="s">
        <v>21</v>
      </c>
      <c r="C53" s="32" t="s">
        <v>310</v>
      </c>
      <c r="D53" s="42">
        <v>3</v>
      </c>
      <c r="E53" s="15">
        <v>1</v>
      </c>
      <c r="F53" s="15">
        <v>7</v>
      </c>
      <c r="G53" s="15">
        <v>13</v>
      </c>
      <c r="H53" s="15">
        <v>16</v>
      </c>
      <c r="I53" s="15"/>
      <c r="J53" s="43"/>
      <c r="K53" s="42">
        <v>2</v>
      </c>
      <c r="L53" s="15">
        <v>4</v>
      </c>
      <c r="M53" s="15"/>
      <c r="N53" s="15"/>
      <c r="O53" s="15"/>
      <c r="P53" s="15"/>
      <c r="Q53" s="16"/>
      <c r="R53" s="15"/>
      <c r="S53" s="15"/>
      <c r="T53" s="15"/>
      <c r="U53" s="15"/>
      <c r="V53" s="15"/>
      <c r="W53" s="16"/>
      <c r="X53" s="16"/>
      <c r="Y53" s="44"/>
      <c r="Z53" s="42">
        <v>1</v>
      </c>
      <c r="AA53" s="43">
        <v>1</v>
      </c>
    </row>
    <row r="54" spans="1:27" x14ac:dyDescent="0.25">
      <c r="A54" s="6">
        <v>50</v>
      </c>
      <c r="B54" s="32" t="s">
        <v>111</v>
      </c>
      <c r="C54" s="32" t="s">
        <v>310</v>
      </c>
      <c r="D54" s="42">
        <v>4</v>
      </c>
      <c r="E54" s="15"/>
      <c r="F54" s="15"/>
      <c r="G54" s="15"/>
      <c r="H54" s="15">
        <v>4</v>
      </c>
      <c r="I54" s="15">
        <v>3</v>
      </c>
      <c r="J54" s="43">
        <v>2</v>
      </c>
      <c r="K54" s="42"/>
      <c r="L54" s="15"/>
      <c r="M54" s="15">
        <v>3</v>
      </c>
      <c r="N54" s="15">
        <v>5</v>
      </c>
      <c r="O54" s="15"/>
      <c r="P54" s="15"/>
      <c r="Q54" s="15"/>
      <c r="R54" s="15"/>
      <c r="S54" s="15"/>
      <c r="T54" s="15"/>
      <c r="U54" s="15"/>
      <c r="V54" s="15"/>
      <c r="W54" s="16"/>
      <c r="X54" s="16"/>
      <c r="Y54" s="44"/>
      <c r="Z54" s="42">
        <v>1</v>
      </c>
      <c r="AA54" s="43">
        <v>1</v>
      </c>
    </row>
    <row r="55" spans="1:27" x14ac:dyDescent="0.25">
      <c r="A55" s="6">
        <v>51</v>
      </c>
      <c r="B55" s="32" t="s">
        <v>253</v>
      </c>
      <c r="C55" s="32" t="s">
        <v>308</v>
      </c>
      <c r="D55" s="42">
        <v>5</v>
      </c>
      <c r="E55" s="15"/>
      <c r="F55" s="15"/>
      <c r="G55" s="15">
        <v>2</v>
      </c>
      <c r="H55" s="15">
        <v>1</v>
      </c>
      <c r="I55" s="15"/>
      <c r="J55" s="43"/>
      <c r="K55" s="42"/>
      <c r="L55" s="15"/>
      <c r="M55" s="15">
        <v>1</v>
      </c>
      <c r="N55" s="15">
        <v>8</v>
      </c>
      <c r="O55" s="15"/>
      <c r="P55" s="15"/>
      <c r="Q55" s="15"/>
      <c r="R55" s="15"/>
      <c r="S55" s="15"/>
      <c r="T55" s="15"/>
      <c r="U55" s="15"/>
      <c r="V55" s="15"/>
      <c r="W55" s="16"/>
      <c r="X55" s="16"/>
      <c r="Y55" s="44"/>
      <c r="Z55" s="42">
        <v>1</v>
      </c>
      <c r="AA55" s="43">
        <v>1</v>
      </c>
    </row>
    <row r="56" spans="1:27" x14ac:dyDescent="0.25">
      <c r="A56" s="6">
        <v>52</v>
      </c>
      <c r="B56" s="32" t="s">
        <v>254</v>
      </c>
      <c r="C56" s="32" t="s">
        <v>308</v>
      </c>
      <c r="D56" s="42">
        <v>6</v>
      </c>
      <c r="E56" s="15"/>
      <c r="F56" s="15"/>
      <c r="G56" s="15"/>
      <c r="H56" s="15"/>
      <c r="I56" s="15"/>
      <c r="J56" s="43"/>
      <c r="K56" s="42"/>
      <c r="L56" s="15"/>
      <c r="M56" s="15"/>
      <c r="N56" s="15">
        <v>7</v>
      </c>
      <c r="O56" s="15">
        <v>2</v>
      </c>
      <c r="P56" s="15"/>
      <c r="Q56" s="15"/>
      <c r="R56" s="15"/>
      <c r="S56" s="15"/>
      <c r="T56" s="15"/>
      <c r="U56" s="15"/>
      <c r="V56" s="15"/>
      <c r="W56" s="16"/>
      <c r="X56" s="16"/>
      <c r="Y56" s="44"/>
      <c r="Z56" s="42">
        <v>1</v>
      </c>
      <c r="AA56" s="43">
        <v>1</v>
      </c>
    </row>
    <row r="57" spans="1:27" x14ac:dyDescent="0.25">
      <c r="A57" s="6">
        <v>53</v>
      </c>
      <c r="B57" s="32" t="s">
        <v>24</v>
      </c>
      <c r="C57" s="32" t="s">
        <v>334</v>
      </c>
      <c r="D57" s="42">
        <v>11</v>
      </c>
      <c r="E57" s="15">
        <v>1</v>
      </c>
      <c r="F57" s="15">
        <v>6</v>
      </c>
      <c r="G57" s="15">
        <v>4</v>
      </c>
      <c r="H57" s="15">
        <v>3</v>
      </c>
      <c r="I57" s="15"/>
      <c r="J57" s="43"/>
      <c r="K57" s="42">
        <v>3</v>
      </c>
      <c r="L57" s="15"/>
      <c r="M57" s="15">
        <v>6</v>
      </c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43"/>
      <c r="Z57" s="42">
        <v>1</v>
      </c>
      <c r="AA57" s="43">
        <v>1</v>
      </c>
    </row>
    <row r="58" spans="1:27" x14ac:dyDescent="0.25">
      <c r="A58" s="6">
        <v>54</v>
      </c>
      <c r="B58" s="32" t="s">
        <v>5</v>
      </c>
      <c r="C58" s="32" t="s">
        <v>313</v>
      </c>
      <c r="D58" s="42">
        <v>1</v>
      </c>
      <c r="E58" s="15">
        <v>1</v>
      </c>
      <c r="F58" s="15">
        <v>1</v>
      </c>
      <c r="G58" s="15">
        <v>7</v>
      </c>
      <c r="H58" s="15">
        <v>3</v>
      </c>
      <c r="I58" s="15"/>
      <c r="J58" s="43"/>
      <c r="K58" s="42">
        <v>3</v>
      </c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44"/>
      <c r="Z58" s="42">
        <v>1</v>
      </c>
      <c r="AA58" s="43">
        <v>0</v>
      </c>
    </row>
    <row r="59" spans="1:27" x14ac:dyDescent="0.25">
      <c r="A59" s="6">
        <v>55</v>
      </c>
      <c r="B59" s="32" t="s">
        <v>3</v>
      </c>
      <c r="C59" s="32" t="s">
        <v>308</v>
      </c>
      <c r="D59" s="42">
        <v>1</v>
      </c>
      <c r="E59" s="15">
        <v>1</v>
      </c>
      <c r="F59" s="15">
        <v>1</v>
      </c>
      <c r="G59" s="15">
        <v>2</v>
      </c>
      <c r="H59" s="15">
        <v>4</v>
      </c>
      <c r="I59" s="15"/>
      <c r="J59" s="43"/>
      <c r="K59" s="42">
        <v>1</v>
      </c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44"/>
      <c r="Z59" s="42">
        <v>1</v>
      </c>
      <c r="AA59" s="43">
        <v>0</v>
      </c>
    </row>
    <row r="60" spans="1:27" x14ac:dyDescent="0.25">
      <c r="A60" s="6">
        <v>56</v>
      </c>
      <c r="B60" s="32" t="s">
        <v>59</v>
      </c>
      <c r="C60" s="32" t="s">
        <v>319</v>
      </c>
      <c r="D60" s="42">
        <v>1</v>
      </c>
      <c r="E60" s="15">
        <v>5</v>
      </c>
      <c r="F60" s="15">
        <v>1</v>
      </c>
      <c r="G60" s="15">
        <v>3</v>
      </c>
      <c r="H60" s="15">
        <v>1</v>
      </c>
      <c r="I60" s="15"/>
      <c r="J60" s="43"/>
      <c r="K60" s="42"/>
      <c r="L60" s="15">
        <v>1</v>
      </c>
      <c r="M60" s="15"/>
      <c r="N60" s="15"/>
      <c r="O60" s="15"/>
      <c r="P60" s="15"/>
      <c r="Q60" s="16"/>
      <c r="R60" s="15"/>
      <c r="S60" s="15"/>
      <c r="T60" s="15"/>
      <c r="U60" s="15"/>
      <c r="V60" s="15"/>
      <c r="W60" s="16"/>
      <c r="X60" s="16"/>
      <c r="Y60" s="44"/>
      <c r="Z60" s="42">
        <v>1</v>
      </c>
      <c r="AA60" s="43">
        <v>0</v>
      </c>
    </row>
    <row r="61" spans="1:27" x14ac:dyDescent="0.25">
      <c r="A61" s="6">
        <v>57</v>
      </c>
      <c r="B61" s="32" t="s">
        <v>63</v>
      </c>
      <c r="C61" s="32" t="s">
        <v>315</v>
      </c>
      <c r="D61" s="42">
        <v>2</v>
      </c>
      <c r="E61" s="15">
        <v>1</v>
      </c>
      <c r="F61" s="15">
        <v>8</v>
      </c>
      <c r="G61" s="15">
        <v>10</v>
      </c>
      <c r="H61" s="15"/>
      <c r="I61" s="15"/>
      <c r="J61" s="43"/>
      <c r="K61" s="42"/>
      <c r="L61" s="15">
        <v>2</v>
      </c>
      <c r="M61" s="15"/>
      <c r="N61" s="15"/>
      <c r="O61" s="15"/>
      <c r="P61" s="15"/>
      <c r="Q61" s="16"/>
      <c r="R61" s="15"/>
      <c r="S61" s="15"/>
      <c r="T61" s="15"/>
      <c r="U61" s="15"/>
      <c r="V61" s="15"/>
      <c r="W61" s="16"/>
      <c r="X61" s="16"/>
      <c r="Y61" s="44"/>
      <c r="Z61" s="42">
        <v>1</v>
      </c>
      <c r="AA61" s="43">
        <v>0</v>
      </c>
    </row>
    <row r="62" spans="1:27" x14ac:dyDescent="0.25">
      <c r="A62" s="6">
        <v>58</v>
      </c>
      <c r="B62" s="32" t="s">
        <v>71</v>
      </c>
      <c r="C62" s="32" t="s">
        <v>313</v>
      </c>
      <c r="D62" s="42">
        <v>2</v>
      </c>
      <c r="E62" s="15">
        <v>2</v>
      </c>
      <c r="F62" s="15">
        <v>7</v>
      </c>
      <c r="G62" s="15"/>
      <c r="H62" s="15">
        <v>4</v>
      </c>
      <c r="I62" s="15">
        <v>6</v>
      </c>
      <c r="J62" s="43">
        <v>4</v>
      </c>
      <c r="K62" s="42"/>
      <c r="L62" s="15">
        <v>3</v>
      </c>
      <c r="M62" s="15"/>
      <c r="N62" s="15"/>
      <c r="O62" s="15"/>
      <c r="P62" s="15"/>
      <c r="Q62" s="16"/>
      <c r="R62" s="15"/>
      <c r="S62" s="15"/>
      <c r="T62" s="15"/>
      <c r="U62" s="15"/>
      <c r="V62" s="15"/>
      <c r="W62" s="16"/>
      <c r="X62" s="16"/>
      <c r="Y62" s="44"/>
      <c r="Z62" s="42">
        <v>1</v>
      </c>
      <c r="AA62" s="43">
        <v>0</v>
      </c>
    </row>
    <row r="63" spans="1:27" x14ac:dyDescent="0.25">
      <c r="A63" s="6">
        <v>59</v>
      </c>
      <c r="B63" s="32" t="s">
        <v>75</v>
      </c>
      <c r="C63" s="32" t="s">
        <v>312</v>
      </c>
      <c r="D63" s="42">
        <v>2</v>
      </c>
      <c r="E63" s="15">
        <v>9</v>
      </c>
      <c r="F63" s="15"/>
      <c r="G63" s="15">
        <v>11</v>
      </c>
      <c r="H63" s="15">
        <v>10</v>
      </c>
      <c r="I63" s="15"/>
      <c r="J63" s="43"/>
      <c r="K63" s="42"/>
      <c r="L63" s="15">
        <v>3</v>
      </c>
      <c r="M63" s="15"/>
      <c r="N63" s="15"/>
      <c r="O63" s="15"/>
      <c r="P63" s="15"/>
      <c r="Q63" s="16"/>
      <c r="R63" s="15"/>
      <c r="S63" s="15"/>
      <c r="T63" s="15"/>
      <c r="U63" s="15"/>
      <c r="V63" s="15"/>
      <c r="W63" s="16"/>
      <c r="X63" s="16"/>
      <c r="Y63" s="44"/>
      <c r="Z63" s="42">
        <v>1</v>
      </c>
      <c r="AA63" s="43">
        <v>0</v>
      </c>
    </row>
    <row r="64" spans="1:27" x14ac:dyDescent="0.25">
      <c r="A64" s="6">
        <v>60</v>
      </c>
      <c r="B64" s="32" t="s">
        <v>251</v>
      </c>
      <c r="C64" s="32" t="s">
        <v>314</v>
      </c>
      <c r="D64" s="42">
        <v>5</v>
      </c>
      <c r="E64" s="15"/>
      <c r="F64" s="15"/>
      <c r="G64" s="15"/>
      <c r="H64" s="15">
        <v>2</v>
      </c>
      <c r="I64" s="15"/>
      <c r="J64" s="43"/>
      <c r="K64" s="42"/>
      <c r="L64" s="15"/>
      <c r="M64" s="15"/>
      <c r="N64" s="15">
        <v>2</v>
      </c>
      <c r="O64" s="15"/>
      <c r="P64" s="15"/>
      <c r="Q64" s="15"/>
      <c r="R64" s="15"/>
      <c r="S64" s="15"/>
      <c r="T64" s="15"/>
      <c r="U64" s="15"/>
      <c r="V64" s="15"/>
      <c r="W64" s="16"/>
      <c r="X64" s="16"/>
      <c r="Y64" s="44"/>
      <c r="Z64" s="42">
        <v>1</v>
      </c>
      <c r="AA64" s="43">
        <v>0</v>
      </c>
    </row>
    <row r="65" spans="1:28" x14ac:dyDescent="0.25">
      <c r="A65" s="6">
        <v>61</v>
      </c>
      <c r="B65" s="32" t="s">
        <v>28</v>
      </c>
      <c r="C65" s="32" t="s">
        <v>315</v>
      </c>
      <c r="D65" s="42">
        <v>6</v>
      </c>
      <c r="E65" s="15">
        <v>3</v>
      </c>
      <c r="F65" s="15">
        <v>1</v>
      </c>
      <c r="G65" s="15"/>
      <c r="H65" s="15"/>
      <c r="I65" s="15"/>
      <c r="J65" s="43"/>
      <c r="K65" s="42">
        <v>2</v>
      </c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44"/>
      <c r="Z65" s="42">
        <v>1</v>
      </c>
      <c r="AA65" s="43">
        <v>0</v>
      </c>
    </row>
    <row r="66" spans="1:28" x14ac:dyDescent="0.25">
      <c r="A66" s="6">
        <v>62</v>
      </c>
      <c r="B66" s="32" t="s">
        <v>128</v>
      </c>
      <c r="C66" s="32" t="s">
        <v>317</v>
      </c>
      <c r="D66" s="42">
        <v>6</v>
      </c>
      <c r="E66" s="15"/>
      <c r="F66" s="15">
        <v>9</v>
      </c>
      <c r="G66" s="15"/>
      <c r="H66" s="15"/>
      <c r="I66" s="15"/>
      <c r="J66" s="43"/>
      <c r="K66" s="42"/>
      <c r="L66" s="15">
        <v>3</v>
      </c>
      <c r="M66" s="15"/>
      <c r="N66" s="15"/>
      <c r="O66" s="15"/>
      <c r="P66" s="15"/>
      <c r="Q66" s="16"/>
      <c r="R66" s="15"/>
      <c r="S66" s="15"/>
      <c r="T66" s="15"/>
      <c r="U66" s="15"/>
      <c r="V66" s="15"/>
      <c r="W66" s="16"/>
      <c r="X66" s="16"/>
      <c r="Y66" s="44"/>
      <c r="Z66" s="42">
        <v>1</v>
      </c>
      <c r="AA66" s="43">
        <v>0</v>
      </c>
    </row>
    <row r="67" spans="1:28" x14ac:dyDescent="0.25">
      <c r="A67" s="6">
        <v>63</v>
      </c>
      <c r="B67" s="32" t="s">
        <v>117</v>
      </c>
      <c r="C67" s="32" t="s">
        <v>308</v>
      </c>
      <c r="D67" s="42">
        <v>6</v>
      </c>
      <c r="E67" s="15"/>
      <c r="F67" s="15"/>
      <c r="G67" s="15"/>
      <c r="H67" s="15">
        <v>7</v>
      </c>
      <c r="I67" s="15"/>
      <c r="J67" s="43"/>
      <c r="K67" s="42"/>
      <c r="L67" s="15"/>
      <c r="M67" s="15">
        <v>3</v>
      </c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43"/>
      <c r="Z67" s="42">
        <v>1</v>
      </c>
      <c r="AA67" s="43">
        <v>0</v>
      </c>
    </row>
    <row r="68" spans="1:28" x14ac:dyDescent="0.25">
      <c r="A68" s="6">
        <v>64</v>
      </c>
      <c r="B68" s="32" t="s">
        <v>255</v>
      </c>
      <c r="C68" s="32" t="s">
        <v>315</v>
      </c>
      <c r="D68" s="42">
        <v>10</v>
      </c>
      <c r="E68" s="15">
        <v>10</v>
      </c>
      <c r="F68" s="15"/>
      <c r="G68" s="15"/>
      <c r="H68" s="15">
        <v>3</v>
      </c>
      <c r="I68" s="15"/>
      <c r="J68" s="43"/>
      <c r="K68" s="42"/>
      <c r="L68" s="15"/>
      <c r="M68" s="15"/>
      <c r="N68" s="15">
        <v>2</v>
      </c>
      <c r="O68" s="15"/>
      <c r="P68" s="15"/>
      <c r="Q68" s="15"/>
      <c r="R68" s="15"/>
      <c r="S68" s="15"/>
      <c r="T68" s="15"/>
      <c r="U68" s="15"/>
      <c r="V68" s="15"/>
      <c r="W68" s="16"/>
      <c r="X68" s="16"/>
      <c r="Y68" s="44"/>
      <c r="Z68" s="42">
        <v>1</v>
      </c>
      <c r="AA68" s="43">
        <v>0</v>
      </c>
    </row>
    <row r="69" spans="1:28" x14ac:dyDescent="0.25">
      <c r="A69" s="6">
        <v>65</v>
      </c>
      <c r="B69" s="32" t="s">
        <v>89</v>
      </c>
      <c r="C69" s="32" t="s">
        <v>335</v>
      </c>
      <c r="D69" s="42">
        <v>11</v>
      </c>
      <c r="E69" s="15">
        <v>9</v>
      </c>
      <c r="F69" s="15">
        <v>18</v>
      </c>
      <c r="G69" s="15">
        <v>7</v>
      </c>
      <c r="H69" s="15">
        <v>4</v>
      </c>
      <c r="I69" s="15"/>
      <c r="J69" s="43">
        <v>5</v>
      </c>
      <c r="K69" s="42"/>
      <c r="L69" s="15">
        <v>3</v>
      </c>
      <c r="M69" s="15"/>
      <c r="N69" s="15"/>
      <c r="O69" s="15"/>
      <c r="P69" s="15"/>
      <c r="Q69" s="16"/>
      <c r="R69" s="15"/>
      <c r="S69" s="15"/>
      <c r="T69" s="15"/>
      <c r="U69" s="15"/>
      <c r="V69" s="15"/>
      <c r="W69" s="16"/>
      <c r="X69" s="16"/>
      <c r="Y69" s="44"/>
      <c r="Z69" s="42">
        <v>1</v>
      </c>
      <c r="AA69" s="43">
        <v>0</v>
      </c>
    </row>
    <row r="70" spans="1:28" x14ac:dyDescent="0.25">
      <c r="A70" s="6">
        <v>66</v>
      </c>
      <c r="B70" s="32" t="s">
        <v>19</v>
      </c>
      <c r="C70" s="32" t="s">
        <v>332</v>
      </c>
      <c r="D70" s="42"/>
      <c r="E70" s="15">
        <v>1</v>
      </c>
      <c r="F70" s="15">
        <v>1</v>
      </c>
      <c r="G70" s="15">
        <v>1</v>
      </c>
      <c r="H70" s="15">
        <v>1</v>
      </c>
      <c r="I70" s="15">
        <v>7</v>
      </c>
      <c r="J70" s="43">
        <v>1</v>
      </c>
      <c r="K70" s="42">
        <v>2</v>
      </c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44"/>
      <c r="Z70" s="42">
        <v>1</v>
      </c>
      <c r="AA70" s="43">
        <v>0</v>
      </c>
      <c r="AB70" t="s">
        <v>379</v>
      </c>
    </row>
    <row r="71" spans="1:28" x14ac:dyDescent="0.25">
      <c r="A71" s="6">
        <v>67</v>
      </c>
      <c r="B71" s="32" t="s">
        <v>87</v>
      </c>
      <c r="C71" s="32" t="s">
        <v>315</v>
      </c>
      <c r="D71" s="42"/>
      <c r="E71" s="15">
        <v>5</v>
      </c>
      <c r="F71" s="15">
        <v>6</v>
      </c>
      <c r="G71" s="15"/>
      <c r="H71" s="15"/>
      <c r="I71" s="15">
        <v>1</v>
      </c>
      <c r="J71" s="43"/>
      <c r="K71" s="42"/>
      <c r="L71" s="15">
        <v>2</v>
      </c>
      <c r="M71" s="15"/>
      <c r="N71" s="15"/>
      <c r="O71" s="15"/>
      <c r="P71" s="15"/>
      <c r="Q71" s="16"/>
      <c r="R71" s="15"/>
      <c r="S71" s="15"/>
      <c r="T71" s="15"/>
      <c r="U71" s="15"/>
      <c r="V71" s="15"/>
      <c r="W71" s="16"/>
      <c r="X71" s="16"/>
      <c r="Y71" s="44"/>
      <c r="Z71" s="42">
        <v>1</v>
      </c>
      <c r="AA71" s="43">
        <v>0</v>
      </c>
    </row>
    <row r="72" spans="1:28" x14ac:dyDescent="0.25">
      <c r="A72" s="6">
        <v>68</v>
      </c>
      <c r="B72" s="32" t="s">
        <v>54</v>
      </c>
      <c r="C72" s="32" t="s">
        <v>328</v>
      </c>
      <c r="D72" s="42"/>
      <c r="E72" s="15"/>
      <c r="F72" s="15"/>
      <c r="G72" s="15"/>
      <c r="H72" s="15">
        <v>3</v>
      </c>
      <c r="I72" s="15"/>
      <c r="J72" s="43"/>
      <c r="K72" s="42">
        <v>2</v>
      </c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44"/>
      <c r="Z72" s="42">
        <v>1</v>
      </c>
      <c r="AA72" s="43">
        <v>0</v>
      </c>
    </row>
    <row r="73" spans="1:28" x14ac:dyDescent="0.25">
      <c r="A73" s="6">
        <v>69</v>
      </c>
      <c r="B73" s="32" t="s">
        <v>49</v>
      </c>
      <c r="C73" s="32" t="s">
        <v>328</v>
      </c>
      <c r="D73" s="42"/>
      <c r="E73" s="15"/>
      <c r="F73" s="15"/>
      <c r="G73" s="15"/>
      <c r="H73" s="15"/>
      <c r="I73" s="15">
        <v>3</v>
      </c>
      <c r="J73" s="43"/>
      <c r="K73" s="42">
        <v>2</v>
      </c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44"/>
      <c r="Z73" s="42">
        <v>1</v>
      </c>
      <c r="AA73" s="43">
        <v>0</v>
      </c>
    </row>
    <row r="74" spans="1:28" x14ac:dyDescent="0.25">
      <c r="A74" s="6">
        <v>70</v>
      </c>
      <c r="B74" s="32" t="s">
        <v>118</v>
      </c>
      <c r="C74" s="32" t="s">
        <v>322</v>
      </c>
      <c r="D74" s="46"/>
      <c r="E74" s="47"/>
      <c r="F74" s="15"/>
      <c r="G74" s="15"/>
      <c r="H74" s="15">
        <v>4</v>
      </c>
      <c r="I74" s="15"/>
      <c r="J74" s="43"/>
      <c r="K74" s="42"/>
      <c r="L74" s="15"/>
      <c r="M74" s="15">
        <v>5</v>
      </c>
      <c r="N74" s="15"/>
      <c r="O74" s="15">
        <v>7</v>
      </c>
      <c r="P74" s="15">
        <v>5</v>
      </c>
      <c r="Q74" s="15"/>
      <c r="R74" s="15"/>
      <c r="S74" s="15">
        <v>4</v>
      </c>
      <c r="T74" s="15">
        <v>5</v>
      </c>
      <c r="U74" s="15"/>
      <c r="V74" s="15"/>
      <c r="W74" s="15"/>
      <c r="X74" s="15"/>
      <c r="Y74" s="43"/>
      <c r="Z74" s="42">
        <v>0</v>
      </c>
      <c r="AA74" s="43">
        <v>5</v>
      </c>
      <c r="AB74" t="s">
        <v>384</v>
      </c>
    </row>
    <row r="75" spans="1:28" x14ac:dyDescent="0.25">
      <c r="A75" s="6">
        <v>71</v>
      </c>
      <c r="B75" s="32" t="s">
        <v>67</v>
      </c>
      <c r="C75" s="32" t="s">
        <v>310</v>
      </c>
      <c r="D75" s="42"/>
      <c r="E75" s="15">
        <v>1</v>
      </c>
      <c r="F75" s="15">
        <v>3</v>
      </c>
      <c r="G75" s="15">
        <v>7</v>
      </c>
      <c r="H75" s="15">
        <v>2</v>
      </c>
      <c r="I75" s="15"/>
      <c r="J75" s="43">
        <v>1</v>
      </c>
      <c r="K75" s="42"/>
      <c r="L75" s="15">
        <v>6</v>
      </c>
      <c r="M75" s="15">
        <v>7</v>
      </c>
      <c r="N75" s="15">
        <v>8</v>
      </c>
      <c r="O75" s="15"/>
      <c r="P75" s="15"/>
      <c r="Q75" s="15">
        <v>6</v>
      </c>
      <c r="R75" s="15"/>
      <c r="S75" s="15"/>
      <c r="T75" s="15"/>
      <c r="U75" s="15"/>
      <c r="V75" s="15"/>
      <c r="W75" s="16"/>
      <c r="X75" s="16"/>
      <c r="Y75" s="44"/>
      <c r="Z75" s="42">
        <v>0</v>
      </c>
      <c r="AA75" s="43">
        <v>4</v>
      </c>
    </row>
    <row r="76" spans="1:28" x14ac:dyDescent="0.25">
      <c r="A76" s="6">
        <v>72</v>
      </c>
      <c r="B76" s="32" t="s">
        <v>8</v>
      </c>
      <c r="C76" s="32" t="s">
        <v>316</v>
      </c>
      <c r="D76" s="42">
        <v>1</v>
      </c>
      <c r="E76" s="15">
        <v>2</v>
      </c>
      <c r="F76" s="15">
        <v>1</v>
      </c>
      <c r="G76" s="15"/>
      <c r="H76" s="15">
        <v>1</v>
      </c>
      <c r="I76" s="15"/>
      <c r="J76" s="43"/>
      <c r="K76" s="42">
        <v>4</v>
      </c>
      <c r="L76" s="15"/>
      <c r="M76" s="15">
        <v>4</v>
      </c>
      <c r="N76" s="15"/>
      <c r="O76" s="15">
        <v>5</v>
      </c>
      <c r="P76" s="15"/>
      <c r="Q76" s="15"/>
      <c r="R76" s="15"/>
      <c r="S76" s="15"/>
      <c r="T76" s="15"/>
      <c r="U76" s="15"/>
      <c r="V76" s="15"/>
      <c r="W76" s="15"/>
      <c r="X76" s="15"/>
      <c r="Y76" s="43"/>
      <c r="Z76" s="42">
        <v>0</v>
      </c>
      <c r="AA76" s="43">
        <v>3</v>
      </c>
    </row>
    <row r="77" spans="1:28" x14ac:dyDescent="0.25">
      <c r="A77" s="6">
        <v>73</v>
      </c>
      <c r="B77" s="32" t="s">
        <v>99</v>
      </c>
      <c r="C77" s="32" t="s">
        <v>313</v>
      </c>
      <c r="D77" s="42">
        <v>1</v>
      </c>
      <c r="E77" s="15">
        <v>3</v>
      </c>
      <c r="F77" s="15">
        <v>1</v>
      </c>
      <c r="G77" s="15"/>
      <c r="H77" s="15">
        <v>6</v>
      </c>
      <c r="I77" s="15"/>
      <c r="J77" s="43"/>
      <c r="K77" s="42"/>
      <c r="L77" s="15"/>
      <c r="M77" s="15">
        <v>7</v>
      </c>
      <c r="N77" s="15"/>
      <c r="O77" s="15"/>
      <c r="P77" s="15"/>
      <c r="Q77" s="15"/>
      <c r="R77" s="15">
        <v>6</v>
      </c>
      <c r="S77" s="15"/>
      <c r="T77" s="15"/>
      <c r="U77" s="15"/>
      <c r="V77" s="15">
        <v>2</v>
      </c>
      <c r="W77" s="15"/>
      <c r="X77" s="15"/>
      <c r="Y77" s="43"/>
      <c r="Z77" s="42">
        <v>0</v>
      </c>
      <c r="AA77" s="43">
        <v>3</v>
      </c>
    </row>
    <row r="78" spans="1:28" x14ac:dyDescent="0.25">
      <c r="A78" s="6">
        <v>74</v>
      </c>
      <c r="B78" s="32" t="s">
        <v>247</v>
      </c>
      <c r="C78" s="32" t="s">
        <v>315</v>
      </c>
      <c r="D78" s="42">
        <v>2</v>
      </c>
      <c r="E78" s="15">
        <v>2</v>
      </c>
      <c r="F78" s="15"/>
      <c r="G78" s="15"/>
      <c r="H78" s="15">
        <v>5</v>
      </c>
      <c r="I78" s="15">
        <v>4</v>
      </c>
      <c r="J78" s="43">
        <v>1</v>
      </c>
      <c r="K78" s="42">
        <v>4</v>
      </c>
      <c r="L78" s="15"/>
      <c r="M78" s="15"/>
      <c r="N78" s="15">
        <v>4</v>
      </c>
      <c r="O78" s="15">
        <v>8</v>
      </c>
      <c r="P78" s="15"/>
      <c r="Q78" s="15"/>
      <c r="R78" s="15"/>
      <c r="S78" s="15"/>
      <c r="T78" s="15"/>
      <c r="U78" s="15"/>
      <c r="V78" s="15"/>
      <c r="W78" s="16"/>
      <c r="X78" s="16"/>
      <c r="Y78" s="44"/>
      <c r="Z78" s="42">
        <v>0</v>
      </c>
      <c r="AA78" s="43">
        <v>3</v>
      </c>
    </row>
    <row r="79" spans="1:28" x14ac:dyDescent="0.25">
      <c r="A79" s="6">
        <v>75</v>
      </c>
      <c r="B79" s="32" t="s">
        <v>249</v>
      </c>
      <c r="C79" s="32" t="s">
        <v>329</v>
      </c>
      <c r="D79" s="42">
        <v>3</v>
      </c>
      <c r="E79" s="15">
        <v>8</v>
      </c>
      <c r="F79" s="15">
        <v>3</v>
      </c>
      <c r="G79" s="15"/>
      <c r="H79" s="15">
        <v>5</v>
      </c>
      <c r="I79" s="15"/>
      <c r="J79" s="43"/>
      <c r="K79" s="42"/>
      <c r="L79" s="15"/>
      <c r="M79" s="15">
        <v>5</v>
      </c>
      <c r="N79" s="15">
        <v>8</v>
      </c>
      <c r="O79" s="15">
        <v>8</v>
      </c>
      <c r="P79" s="15"/>
      <c r="Q79" s="15"/>
      <c r="R79" s="15"/>
      <c r="S79" s="15"/>
      <c r="T79" s="15"/>
      <c r="U79" s="15"/>
      <c r="V79" s="15"/>
      <c r="W79" s="16"/>
      <c r="X79" s="16"/>
      <c r="Y79" s="44"/>
      <c r="Z79" s="42">
        <v>0</v>
      </c>
      <c r="AA79" s="43">
        <v>3</v>
      </c>
    </row>
    <row r="80" spans="1:28" x14ac:dyDescent="0.25">
      <c r="A80" s="6">
        <v>76</v>
      </c>
      <c r="B80" s="32" t="s">
        <v>36</v>
      </c>
      <c r="C80" s="32" t="s">
        <v>331</v>
      </c>
      <c r="D80" s="42">
        <v>3</v>
      </c>
      <c r="E80" s="15"/>
      <c r="F80" s="15"/>
      <c r="G80" s="15"/>
      <c r="H80" s="15">
        <v>8</v>
      </c>
      <c r="I80" s="15"/>
      <c r="J80" s="43"/>
      <c r="K80" s="42">
        <v>5</v>
      </c>
      <c r="L80" s="15"/>
      <c r="M80" s="15">
        <v>8</v>
      </c>
      <c r="N80" s="15">
        <v>6</v>
      </c>
      <c r="O80" s="15"/>
      <c r="P80" s="15"/>
      <c r="Q80" s="15"/>
      <c r="R80" s="15"/>
      <c r="S80" s="15"/>
      <c r="T80" s="15"/>
      <c r="U80" s="15"/>
      <c r="V80" s="15"/>
      <c r="W80" s="16"/>
      <c r="X80" s="16"/>
      <c r="Y80" s="44"/>
      <c r="Z80" s="42">
        <v>0</v>
      </c>
      <c r="AA80" s="43">
        <v>3</v>
      </c>
    </row>
    <row r="81" spans="1:27" x14ac:dyDescent="0.25">
      <c r="A81" s="6">
        <v>77</v>
      </c>
      <c r="B81" s="32" t="s">
        <v>113</v>
      </c>
      <c r="C81" s="32" t="s">
        <v>312</v>
      </c>
      <c r="D81" s="42">
        <v>8</v>
      </c>
      <c r="E81" s="15"/>
      <c r="F81" s="15">
        <v>5</v>
      </c>
      <c r="G81" s="15">
        <v>6</v>
      </c>
      <c r="H81" s="15">
        <v>2</v>
      </c>
      <c r="I81" s="15">
        <v>3</v>
      </c>
      <c r="J81" s="43">
        <v>5</v>
      </c>
      <c r="K81" s="42"/>
      <c r="L81" s="15"/>
      <c r="M81" s="15">
        <v>4</v>
      </c>
      <c r="N81" s="15"/>
      <c r="O81" s="15">
        <v>7</v>
      </c>
      <c r="P81" s="15">
        <v>7</v>
      </c>
      <c r="Q81" s="15"/>
      <c r="R81" s="15"/>
      <c r="S81" s="15"/>
      <c r="T81" s="15"/>
      <c r="U81" s="15"/>
      <c r="V81" s="15"/>
      <c r="W81" s="15"/>
      <c r="X81" s="15"/>
      <c r="Y81" s="43"/>
      <c r="Z81" s="42">
        <v>0</v>
      </c>
      <c r="AA81" s="43">
        <v>3</v>
      </c>
    </row>
    <row r="82" spans="1:27" x14ac:dyDescent="0.25">
      <c r="A82" s="6">
        <v>78</v>
      </c>
      <c r="B82" s="32" t="s">
        <v>105</v>
      </c>
      <c r="C82" s="32" t="s">
        <v>325</v>
      </c>
      <c r="D82" s="42"/>
      <c r="E82" s="15">
        <v>2</v>
      </c>
      <c r="F82" s="15">
        <v>4</v>
      </c>
      <c r="G82" s="15">
        <v>4</v>
      </c>
      <c r="H82" s="15">
        <v>5</v>
      </c>
      <c r="I82" s="15">
        <v>1</v>
      </c>
      <c r="J82" s="43">
        <v>2</v>
      </c>
      <c r="K82" s="42"/>
      <c r="L82" s="15"/>
      <c r="M82" s="15">
        <v>7</v>
      </c>
      <c r="N82" s="15"/>
      <c r="O82" s="15"/>
      <c r="P82" s="15">
        <v>6</v>
      </c>
      <c r="Q82" s="15">
        <v>6</v>
      </c>
      <c r="R82" s="15"/>
      <c r="S82" s="15"/>
      <c r="T82" s="15"/>
      <c r="U82" s="15"/>
      <c r="V82" s="15"/>
      <c r="W82" s="15"/>
      <c r="X82" s="15"/>
      <c r="Y82" s="43"/>
      <c r="Z82" s="42">
        <v>0</v>
      </c>
      <c r="AA82" s="43">
        <v>3</v>
      </c>
    </row>
    <row r="83" spans="1:27" x14ac:dyDescent="0.25">
      <c r="A83" s="6">
        <v>79</v>
      </c>
      <c r="B83" s="32" t="s">
        <v>4</v>
      </c>
      <c r="C83" s="32" t="s">
        <v>309</v>
      </c>
      <c r="D83" s="42">
        <v>1</v>
      </c>
      <c r="E83" s="15">
        <v>1</v>
      </c>
      <c r="F83" s="15">
        <v>1</v>
      </c>
      <c r="G83" s="15">
        <v>5</v>
      </c>
      <c r="H83" s="15">
        <v>2</v>
      </c>
      <c r="I83" s="15">
        <v>4</v>
      </c>
      <c r="J83" s="43">
        <v>1</v>
      </c>
      <c r="K83" s="42">
        <v>6</v>
      </c>
      <c r="L83" s="15">
        <v>8</v>
      </c>
      <c r="M83" s="15"/>
      <c r="N83" s="15"/>
      <c r="O83" s="15"/>
      <c r="P83" s="15"/>
      <c r="Q83" s="16"/>
      <c r="R83" s="15"/>
      <c r="S83" s="15"/>
      <c r="T83" s="15"/>
      <c r="U83" s="15"/>
      <c r="V83" s="15"/>
      <c r="W83" s="16"/>
      <c r="X83" s="16"/>
      <c r="Y83" s="44"/>
      <c r="Z83" s="42">
        <v>0</v>
      </c>
      <c r="AA83" s="43">
        <v>2</v>
      </c>
    </row>
    <row r="84" spans="1:27" x14ac:dyDescent="0.25">
      <c r="A84" s="6">
        <v>80</v>
      </c>
      <c r="B84" s="32" t="s">
        <v>16</v>
      </c>
      <c r="C84" s="32" t="s">
        <v>320</v>
      </c>
      <c r="D84" s="42">
        <v>1</v>
      </c>
      <c r="E84" s="15">
        <v>6</v>
      </c>
      <c r="F84" s="15">
        <v>2</v>
      </c>
      <c r="G84" s="15"/>
      <c r="H84" s="15">
        <v>4</v>
      </c>
      <c r="I84" s="15">
        <v>8</v>
      </c>
      <c r="J84" s="43">
        <v>4</v>
      </c>
      <c r="K84" s="42">
        <v>7</v>
      </c>
      <c r="L84" s="16"/>
      <c r="M84" s="16"/>
      <c r="N84" s="16"/>
      <c r="O84" s="15">
        <v>4</v>
      </c>
      <c r="P84" s="16"/>
      <c r="Q84" s="16"/>
      <c r="R84" s="16"/>
      <c r="S84" s="16"/>
      <c r="T84" s="16"/>
      <c r="U84" s="16"/>
      <c r="V84" s="16"/>
      <c r="W84" s="16"/>
      <c r="X84" s="16"/>
      <c r="Y84" s="44"/>
      <c r="Z84" s="42">
        <v>0</v>
      </c>
      <c r="AA84" s="43">
        <v>2</v>
      </c>
    </row>
    <row r="85" spans="1:27" x14ac:dyDescent="0.25">
      <c r="A85" s="6">
        <v>81</v>
      </c>
      <c r="B85" s="32" t="s">
        <v>34</v>
      </c>
      <c r="C85" s="32" t="s">
        <v>328</v>
      </c>
      <c r="D85" s="42">
        <v>3</v>
      </c>
      <c r="E85" s="15">
        <v>4</v>
      </c>
      <c r="F85" s="15">
        <v>11</v>
      </c>
      <c r="G85" s="15"/>
      <c r="H85" s="15">
        <v>12</v>
      </c>
      <c r="I85" s="15"/>
      <c r="J85" s="43">
        <v>9</v>
      </c>
      <c r="K85" s="42">
        <v>6</v>
      </c>
      <c r="L85" s="15">
        <v>4</v>
      </c>
      <c r="M85" s="15"/>
      <c r="N85" s="15"/>
      <c r="O85" s="15"/>
      <c r="P85" s="15"/>
      <c r="Q85" s="16"/>
      <c r="R85" s="15"/>
      <c r="S85" s="15"/>
      <c r="T85" s="15"/>
      <c r="U85" s="15"/>
      <c r="V85" s="15"/>
      <c r="W85" s="16"/>
      <c r="X85" s="16"/>
      <c r="Y85" s="44"/>
      <c r="Z85" s="42">
        <v>0</v>
      </c>
      <c r="AA85" s="43">
        <v>2</v>
      </c>
    </row>
    <row r="86" spans="1:27" x14ac:dyDescent="0.25">
      <c r="A86" s="6">
        <v>82</v>
      </c>
      <c r="B86" s="32" t="s">
        <v>78</v>
      </c>
      <c r="C86" s="32" t="s">
        <v>318</v>
      </c>
      <c r="D86" s="42">
        <v>3</v>
      </c>
      <c r="E86" s="15">
        <v>14</v>
      </c>
      <c r="F86" s="15"/>
      <c r="G86" s="15"/>
      <c r="H86" s="15">
        <v>2</v>
      </c>
      <c r="I86" s="15"/>
      <c r="J86" s="43"/>
      <c r="K86" s="42"/>
      <c r="L86" s="15">
        <v>6</v>
      </c>
      <c r="M86" s="15"/>
      <c r="N86" s="15">
        <v>8</v>
      </c>
      <c r="O86" s="15"/>
      <c r="P86" s="15"/>
      <c r="Q86" s="15"/>
      <c r="R86" s="15"/>
      <c r="S86" s="15"/>
      <c r="T86" s="15"/>
      <c r="U86" s="15"/>
      <c r="V86" s="15"/>
      <c r="W86" s="16"/>
      <c r="X86" s="16"/>
      <c r="Y86" s="44"/>
      <c r="Z86" s="42">
        <v>0</v>
      </c>
      <c r="AA86" s="43">
        <v>2</v>
      </c>
    </row>
    <row r="87" spans="1:27" x14ac:dyDescent="0.25">
      <c r="A87" s="6">
        <v>83</v>
      </c>
      <c r="B87" s="32" t="s">
        <v>116</v>
      </c>
      <c r="C87" s="32" t="s">
        <v>310</v>
      </c>
      <c r="D87" s="42">
        <v>6</v>
      </c>
      <c r="E87" s="15"/>
      <c r="F87" s="15"/>
      <c r="G87" s="15"/>
      <c r="H87" s="15">
        <v>1</v>
      </c>
      <c r="I87" s="15"/>
      <c r="J87" s="43">
        <v>3</v>
      </c>
      <c r="K87" s="42"/>
      <c r="L87" s="15"/>
      <c r="M87" s="15">
        <v>5</v>
      </c>
      <c r="N87" s="15"/>
      <c r="O87" s="15">
        <v>8</v>
      </c>
      <c r="P87" s="15"/>
      <c r="Q87" s="15"/>
      <c r="R87" s="15"/>
      <c r="S87" s="15"/>
      <c r="T87" s="15"/>
      <c r="U87" s="15"/>
      <c r="V87" s="15"/>
      <c r="W87" s="15"/>
      <c r="X87" s="15"/>
      <c r="Y87" s="43"/>
      <c r="Z87" s="42">
        <v>0</v>
      </c>
      <c r="AA87" s="43">
        <v>2</v>
      </c>
    </row>
    <row r="88" spans="1:27" x14ac:dyDescent="0.25">
      <c r="A88" s="6">
        <v>84</v>
      </c>
      <c r="B88" s="32" t="s">
        <v>44</v>
      </c>
      <c r="C88" s="32" t="s">
        <v>331</v>
      </c>
      <c r="D88" s="42">
        <v>8</v>
      </c>
      <c r="E88" s="15"/>
      <c r="F88" s="15"/>
      <c r="G88" s="15"/>
      <c r="H88" s="15">
        <v>5</v>
      </c>
      <c r="I88" s="15"/>
      <c r="J88" s="43">
        <v>1</v>
      </c>
      <c r="K88" s="42">
        <v>8</v>
      </c>
      <c r="L88" s="15"/>
      <c r="M88" s="15">
        <v>7</v>
      </c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43"/>
      <c r="Z88" s="42">
        <v>0</v>
      </c>
      <c r="AA88" s="43">
        <v>2</v>
      </c>
    </row>
    <row r="89" spans="1:27" x14ac:dyDescent="0.25">
      <c r="A89" s="6">
        <v>85</v>
      </c>
      <c r="B89" s="32" t="s">
        <v>86</v>
      </c>
      <c r="C89" s="32" t="s">
        <v>332</v>
      </c>
      <c r="D89" s="42">
        <v>10</v>
      </c>
      <c r="E89" s="15">
        <v>4</v>
      </c>
      <c r="F89" s="15"/>
      <c r="G89" s="15"/>
      <c r="H89" s="15">
        <v>5</v>
      </c>
      <c r="I89" s="15">
        <v>3</v>
      </c>
      <c r="J89" s="43">
        <v>1</v>
      </c>
      <c r="K89" s="42"/>
      <c r="L89" s="15">
        <v>8</v>
      </c>
      <c r="M89" s="15"/>
      <c r="N89" s="15"/>
      <c r="O89" s="15"/>
      <c r="P89" s="15">
        <v>4</v>
      </c>
      <c r="Q89" s="16"/>
      <c r="R89" s="15"/>
      <c r="S89" s="15"/>
      <c r="T89" s="15"/>
      <c r="U89" s="15"/>
      <c r="V89" s="15"/>
      <c r="W89" s="16"/>
      <c r="X89" s="16"/>
      <c r="Y89" s="44"/>
      <c r="Z89" s="42">
        <v>0</v>
      </c>
      <c r="AA89" s="43">
        <v>2</v>
      </c>
    </row>
    <row r="90" spans="1:27" x14ac:dyDescent="0.25">
      <c r="A90" s="6">
        <v>86</v>
      </c>
      <c r="B90" s="32" t="s">
        <v>256</v>
      </c>
      <c r="C90" s="32" t="s">
        <v>315</v>
      </c>
      <c r="D90" s="42">
        <v>11</v>
      </c>
      <c r="E90" s="15">
        <v>9</v>
      </c>
      <c r="F90" s="15">
        <v>9</v>
      </c>
      <c r="G90" s="15"/>
      <c r="H90" s="15">
        <v>3</v>
      </c>
      <c r="I90" s="15"/>
      <c r="J90" s="43"/>
      <c r="K90" s="42"/>
      <c r="L90" s="15"/>
      <c r="M90" s="15"/>
      <c r="N90" s="15">
        <v>5</v>
      </c>
      <c r="O90" s="15"/>
      <c r="P90" s="15"/>
      <c r="Q90" s="15"/>
      <c r="R90" s="15">
        <v>5</v>
      </c>
      <c r="S90" s="15"/>
      <c r="T90" s="15"/>
      <c r="U90" s="15"/>
      <c r="V90" s="15"/>
      <c r="W90" s="16"/>
      <c r="X90" s="16"/>
      <c r="Y90" s="44"/>
      <c r="Z90" s="42">
        <v>0</v>
      </c>
      <c r="AA90" s="43">
        <v>2</v>
      </c>
    </row>
    <row r="91" spans="1:27" x14ac:dyDescent="0.25">
      <c r="A91" s="6">
        <v>87</v>
      </c>
      <c r="B91" s="32" t="s">
        <v>377</v>
      </c>
      <c r="C91" s="32" t="s">
        <v>317</v>
      </c>
      <c r="D91" s="42"/>
      <c r="E91" s="15">
        <v>1</v>
      </c>
      <c r="F91" s="15">
        <v>2</v>
      </c>
      <c r="G91" s="15"/>
      <c r="H91" s="15">
        <v>1</v>
      </c>
      <c r="I91" s="15"/>
      <c r="J91" s="43">
        <v>1</v>
      </c>
      <c r="K91" s="42">
        <v>4</v>
      </c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44"/>
      <c r="Z91" s="42">
        <v>0</v>
      </c>
      <c r="AA91" s="43">
        <v>2</v>
      </c>
    </row>
    <row r="92" spans="1:27" x14ac:dyDescent="0.25">
      <c r="A92" s="6">
        <v>88</v>
      </c>
      <c r="B92" s="32" t="s">
        <v>69</v>
      </c>
      <c r="C92" s="32" t="s">
        <v>310</v>
      </c>
      <c r="D92" s="42"/>
      <c r="E92" s="15">
        <v>1</v>
      </c>
      <c r="F92" s="15">
        <v>7</v>
      </c>
      <c r="G92" s="15"/>
      <c r="H92" s="15">
        <v>2</v>
      </c>
      <c r="I92" s="15">
        <v>3</v>
      </c>
      <c r="J92" s="43">
        <v>2</v>
      </c>
      <c r="K92" s="42"/>
      <c r="L92" s="15">
        <v>4</v>
      </c>
      <c r="M92" s="15"/>
      <c r="N92" s="15">
        <v>8</v>
      </c>
      <c r="O92" s="15"/>
      <c r="P92" s="15"/>
      <c r="Q92" s="15"/>
      <c r="R92" s="15"/>
      <c r="S92" s="15"/>
      <c r="T92" s="15"/>
      <c r="U92" s="15"/>
      <c r="V92" s="15"/>
      <c r="W92" s="16"/>
      <c r="X92" s="16"/>
      <c r="Y92" s="44"/>
      <c r="Z92" s="42">
        <v>0</v>
      </c>
      <c r="AA92" s="43">
        <v>2</v>
      </c>
    </row>
    <row r="93" spans="1:27" x14ac:dyDescent="0.25">
      <c r="A93" s="6">
        <v>89</v>
      </c>
      <c r="B93" s="32" t="s">
        <v>259</v>
      </c>
      <c r="C93" s="32" t="s">
        <v>308</v>
      </c>
      <c r="D93" s="42"/>
      <c r="E93" s="15">
        <v>1</v>
      </c>
      <c r="F93" s="15"/>
      <c r="G93" s="15"/>
      <c r="H93" s="15">
        <v>9</v>
      </c>
      <c r="I93" s="15"/>
      <c r="J93" s="43"/>
      <c r="K93" s="42"/>
      <c r="L93" s="15">
        <v>8</v>
      </c>
      <c r="M93" s="15"/>
      <c r="N93" s="15">
        <v>6</v>
      </c>
      <c r="O93" s="15"/>
      <c r="P93" s="15"/>
      <c r="Q93" s="15"/>
      <c r="R93" s="15"/>
      <c r="S93" s="15"/>
      <c r="T93" s="15"/>
      <c r="U93" s="15"/>
      <c r="V93" s="15"/>
      <c r="W93" s="16"/>
      <c r="X93" s="16"/>
      <c r="Y93" s="44"/>
      <c r="Z93" s="42">
        <v>0</v>
      </c>
      <c r="AA93" s="43">
        <v>2</v>
      </c>
    </row>
    <row r="94" spans="1:27" x14ac:dyDescent="0.25">
      <c r="A94" s="6">
        <v>90</v>
      </c>
      <c r="B94" s="32" t="s">
        <v>228</v>
      </c>
      <c r="C94" s="32" t="s">
        <v>318</v>
      </c>
      <c r="D94" s="42"/>
      <c r="E94" s="15">
        <v>3</v>
      </c>
      <c r="F94" s="15"/>
      <c r="G94" s="15"/>
      <c r="H94" s="15">
        <v>4</v>
      </c>
      <c r="I94" s="15">
        <v>1</v>
      </c>
      <c r="J94" s="43">
        <v>1</v>
      </c>
      <c r="K94" s="42">
        <v>8</v>
      </c>
      <c r="L94" s="15"/>
      <c r="M94" s="15"/>
      <c r="N94" s="15">
        <v>8</v>
      </c>
      <c r="O94" s="15"/>
      <c r="P94" s="15"/>
      <c r="Q94" s="15"/>
      <c r="R94" s="15"/>
      <c r="S94" s="15"/>
      <c r="T94" s="15"/>
      <c r="U94" s="15"/>
      <c r="V94" s="15"/>
      <c r="W94" s="16"/>
      <c r="X94" s="16"/>
      <c r="Y94" s="44"/>
      <c r="Z94" s="42">
        <v>0</v>
      </c>
      <c r="AA94" s="43">
        <v>2</v>
      </c>
    </row>
    <row r="95" spans="1:27" x14ac:dyDescent="0.25">
      <c r="A95" s="6">
        <v>91</v>
      </c>
      <c r="B95" s="32" t="s">
        <v>43</v>
      </c>
      <c r="C95" s="32" t="s">
        <v>316</v>
      </c>
      <c r="D95" s="42"/>
      <c r="E95" s="15"/>
      <c r="F95" s="15">
        <v>5</v>
      </c>
      <c r="G95" s="15"/>
      <c r="H95" s="15">
        <v>1</v>
      </c>
      <c r="I95" s="15"/>
      <c r="J95" s="43"/>
      <c r="K95" s="42">
        <v>6</v>
      </c>
      <c r="L95" s="15"/>
      <c r="M95" s="15"/>
      <c r="N95" s="15">
        <v>5</v>
      </c>
      <c r="O95" s="15"/>
      <c r="P95" s="15"/>
      <c r="Q95" s="15"/>
      <c r="R95" s="15"/>
      <c r="S95" s="15"/>
      <c r="T95" s="15"/>
      <c r="U95" s="15"/>
      <c r="V95" s="15"/>
      <c r="W95" s="16"/>
      <c r="X95" s="16"/>
      <c r="Y95" s="44"/>
      <c r="Z95" s="42">
        <v>0</v>
      </c>
      <c r="AA95" s="43">
        <v>2</v>
      </c>
    </row>
    <row r="96" spans="1:27" x14ac:dyDescent="0.25">
      <c r="A96" s="6">
        <v>92</v>
      </c>
      <c r="B96" s="32" t="s">
        <v>119</v>
      </c>
      <c r="C96" s="32" t="s">
        <v>310</v>
      </c>
      <c r="D96" s="42"/>
      <c r="E96" s="15"/>
      <c r="F96" s="15"/>
      <c r="G96" s="15"/>
      <c r="H96" s="15">
        <v>2</v>
      </c>
      <c r="I96" s="15">
        <v>9</v>
      </c>
      <c r="J96" s="43">
        <v>2</v>
      </c>
      <c r="K96" s="42"/>
      <c r="L96" s="15"/>
      <c r="M96" s="15">
        <v>8</v>
      </c>
      <c r="N96" s="15">
        <v>7</v>
      </c>
      <c r="O96" s="15"/>
      <c r="P96" s="15"/>
      <c r="Q96" s="15"/>
      <c r="R96" s="15"/>
      <c r="S96" s="15"/>
      <c r="T96" s="15"/>
      <c r="U96" s="15"/>
      <c r="V96" s="15"/>
      <c r="W96" s="16"/>
      <c r="X96" s="16"/>
      <c r="Y96" s="44"/>
      <c r="Z96" s="42">
        <v>0</v>
      </c>
      <c r="AA96" s="43">
        <v>2</v>
      </c>
    </row>
    <row r="97" spans="1:28" x14ac:dyDescent="0.25">
      <c r="A97" s="6">
        <v>93</v>
      </c>
      <c r="B97" s="32" t="s">
        <v>265</v>
      </c>
      <c r="C97" s="32" t="s">
        <v>339</v>
      </c>
      <c r="D97" s="42"/>
      <c r="E97" s="15"/>
      <c r="F97" s="15"/>
      <c r="G97" s="15"/>
      <c r="H97" s="15">
        <v>5</v>
      </c>
      <c r="I97" s="15">
        <v>9</v>
      </c>
      <c r="J97" s="43">
        <v>1</v>
      </c>
      <c r="K97" s="42"/>
      <c r="L97" s="15"/>
      <c r="M97" s="15"/>
      <c r="N97" s="15">
        <v>7</v>
      </c>
      <c r="O97" s="15"/>
      <c r="P97" s="15">
        <v>7</v>
      </c>
      <c r="Q97" s="15"/>
      <c r="R97" s="15"/>
      <c r="S97" s="15"/>
      <c r="T97" s="15"/>
      <c r="U97" s="15"/>
      <c r="V97" s="15"/>
      <c r="W97" s="16"/>
      <c r="X97" s="16"/>
      <c r="Y97" s="44"/>
      <c r="Z97" s="42">
        <v>0</v>
      </c>
      <c r="AA97" s="43">
        <v>2</v>
      </c>
    </row>
    <row r="98" spans="1:28" x14ac:dyDescent="0.25">
      <c r="A98" s="6">
        <v>94</v>
      </c>
      <c r="B98" s="32" t="s">
        <v>123</v>
      </c>
      <c r="C98" s="32" t="s">
        <v>324</v>
      </c>
      <c r="D98" s="42"/>
      <c r="E98" s="15"/>
      <c r="F98" s="15"/>
      <c r="G98" s="15"/>
      <c r="H98" s="15">
        <v>7</v>
      </c>
      <c r="I98" s="15"/>
      <c r="J98" s="43"/>
      <c r="K98" s="42"/>
      <c r="L98" s="15"/>
      <c r="M98" s="15">
        <v>8</v>
      </c>
      <c r="N98" s="15">
        <v>6</v>
      </c>
      <c r="O98" s="15"/>
      <c r="P98" s="15"/>
      <c r="Q98" s="15"/>
      <c r="R98" s="15"/>
      <c r="S98" s="15"/>
      <c r="T98" s="15"/>
      <c r="U98" s="15"/>
      <c r="V98" s="15"/>
      <c r="W98" s="16"/>
      <c r="X98" s="16"/>
      <c r="Y98" s="44"/>
      <c r="Z98" s="42">
        <v>0</v>
      </c>
      <c r="AA98" s="43">
        <v>2</v>
      </c>
    </row>
    <row r="99" spans="1:28" x14ac:dyDescent="0.25">
      <c r="A99" s="6">
        <v>95</v>
      </c>
      <c r="B99" s="34" t="s">
        <v>121</v>
      </c>
      <c r="C99" s="34" t="s">
        <v>312</v>
      </c>
      <c r="D99" s="42"/>
      <c r="E99" s="15"/>
      <c r="F99" s="15"/>
      <c r="G99" s="15"/>
      <c r="H99" s="15"/>
      <c r="I99" s="15">
        <v>6</v>
      </c>
      <c r="J99" s="43">
        <v>12</v>
      </c>
      <c r="K99" s="42"/>
      <c r="L99" s="15"/>
      <c r="M99" s="15">
        <v>7</v>
      </c>
      <c r="N99" s="15">
        <v>7</v>
      </c>
      <c r="O99" s="15"/>
      <c r="P99" s="15"/>
      <c r="Q99" s="15"/>
      <c r="R99" s="15"/>
      <c r="S99" s="15"/>
      <c r="T99" s="15"/>
      <c r="U99" s="15"/>
      <c r="V99" s="15"/>
      <c r="W99" s="16"/>
      <c r="X99" s="16"/>
      <c r="Y99" s="44"/>
      <c r="Z99" s="42">
        <v>0</v>
      </c>
      <c r="AA99" s="43">
        <v>2</v>
      </c>
    </row>
    <row r="100" spans="1:28" x14ac:dyDescent="0.25">
      <c r="A100" s="6">
        <v>96</v>
      </c>
      <c r="B100" s="32" t="s">
        <v>95</v>
      </c>
      <c r="C100" s="32" t="s">
        <v>316</v>
      </c>
      <c r="D100" s="42"/>
      <c r="E100" s="15"/>
      <c r="F100" s="15"/>
      <c r="G100" s="15"/>
      <c r="H100" s="15"/>
      <c r="I100" s="15"/>
      <c r="J100" s="43">
        <v>7</v>
      </c>
      <c r="K100" s="42"/>
      <c r="L100" s="15">
        <v>8</v>
      </c>
      <c r="M100" s="15">
        <v>6</v>
      </c>
      <c r="N100" s="16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43"/>
      <c r="Z100" s="42">
        <v>0</v>
      </c>
      <c r="AA100" s="43">
        <v>2</v>
      </c>
    </row>
    <row r="101" spans="1:28" x14ac:dyDescent="0.25">
      <c r="A101" s="6">
        <v>97</v>
      </c>
      <c r="B101" s="32" t="s">
        <v>50</v>
      </c>
      <c r="C101" s="32" t="s">
        <v>316</v>
      </c>
      <c r="D101" s="42"/>
      <c r="E101" s="15"/>
      <c r="F101" s="15"/>
      <c r="G101" s="15"/>
      <c r="H101" s="15"/>
      <c r="I101" s="15"/>
      <c r="J101" s="43"/>
      <c r="K101" s="42">
        <v>4</v>
      </c>
      <c r="L101" s="15">
        <v>4</v>
      </c>
      <c r="M101" s="15"/>
      <c r="N101" s="15"/>
      <c r="O101" s="15"/>
      <c r="P101" s="15"/>
      <c r="Q101" s="16"/>
      <c r="R101" s="15"/>
      <c r="S101" s="15"/>
      <c r="T101" s="15"/>
      <c r="U101" s="15"/>
      <c r="V101" s="15"/>
      <c r="W101" s="16"/>
      <c r="X101" s="16"/>
      <c r="Y101" s="44"/>
      <c r="Z101" s="42">
        <v>0</v>
      </c>
      <c r="AA101" s="43">
        <v>2</v>
      </c>
    </row>
    <row r="102" spans="1:28" x14ac:dyDescent="0.25">
      <c r="A102" s="6">
        <v>98</v>
      </c>
      <c r="B102" s="32" t="s">
        <v>6</v>
      </c>
      <c r="C102" s="32" t="s">
        <v>311</v>
      </c>
      <c r="D102" s="42">
        <v>1</v>
      </c>
      <c r="E102" s="15">
        <v>1</v>
      </c>
      <c r="F102" s="15">
        <v>8</v>
      </c>
      <c r="G102" s="15"/>
      <c r="H102" s="15">
        <v>2</v>
      </c>
      <c r="I102" s="15">
        <v>6</v>
      </c>
      <c r="J102" s="43">
        <v>1</v>
      </c>
      <c r="K102" s="42">
        <v>4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44"/>
      <c r="Z102" s="42">
        <v>0</v>
      </c>
      <c r="AA102" s="43">
        <v>1</v>
      </c>
    </row>
    <row r="103" spans="1:28" x14ac:dyDescent="0.25">
      <c r="A103" s="6">
        <v>99</v>
      </c>
      <c r="B103" s="32" t="s">
        <v>98</v>
      </c>
      <c r="C103" s="32" t="s">
        <v>314</v>
      </c>
      <c r="D103" s="42">
        <v>1</v>
      </c>
      <c r="E103" s="15">
        <v>1</v>
      </c>
      <c r="F103" s="15"/>
      <c r="G103" s="15"/>
      <c r="H103" s="15">
        <v>1</v>
      </c>
      <c r="I103" s="15">
        <v>3</v>
      </c>
      <c r="J103" s="43">
        <v>6</v>
      </c>
      <c r="K103" s="42"/>
      <c r="L103" s="15"/>
      <c r="M103" s="15">
        <v>8</v>
      </c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43"/>
      <c r="Z103" s="42">
        <v>0</v>
      </c>
      <c r="AA103" s="43">
        <v>1</v>
      </c>
    </row>
    <row r="104" spans="1:28" x14ac:dyDescent="0.25">
      <c r="A104" s="6">
        <v>100</v>
      </c>
      <c r="B104" s="32" t="s">
        <v>244</v>
      </c>
      <c r="C104" s="32" t="s">
        <v>309</v>
      </c>
      <c r="D104" s="42">
        <v>1</v>
      </c>
      <c r="E104" s="15">
        <v>2</v>
      </c>
      <c r="F104" s="15">
        <v>10</v>
      </c>
      <c r="G104" s="15">
        <v>3</v>
      </c>
      <c r="H104" s="15">
        <v>5</v>
      </c>
      <c r="I104" s="15"/>
      <c r="J104" s="43">
        <v>1</v>
      </c>
      <c r="K104" s="42"/>
      <c r="L104" s="15"/>
      <c r="M104" s="15"/>
      <c r="N104" s="15">
        <v>7</v>
      </c>
      <c r="O104" s="15"/>
      <c r="P104" s="15"/>
      <c r="Q104" s="15"/>
      <c r="R104" s="15"/>
      <c r="S104" s="15"/>
      <c r="T104" s="15"/>
      <c r="U104" s="15"/>
      <c r="V104" s="15"/>
      <c r="W104" s="16"/>
      <c r="X104" s="16"/>
      <c r="Y104" s="44"/>
      <c r="Z104" s="42">
        <v>0</v>
      </c>
      <c r="AA104" s="43">
        <v>1</v>
      </c>
    </row>
    <row r="105" spans="1:28" x14ac:dyDescent="0.25">
      <c r="A105" s="6">
        <v>101</v>
      </c>
      <c r="B105" s="32" t="s">
        <v>11</v>
      </c>
      <c r="C105" s="32" t="s">
        <v>308</v>
      </c>
      <c r="D105" s="42">
        <v>1</v>
      </c>
      <c r="E105" s="15">
        <v>2</v>
      </c>
      <c r="F105" s="15"/>
      <c r="G105" s="15"/>
      <c r="H105" s="15">
        <v>7</v>
      </c>
      <c r="I105" s="15"/>
      <c r="J105" s="43"/>
      <c r="K105" s="42">
        <v>4</v>
      </c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44"/>
      <c r="Z105" s="42">
        <v>0</v>
      </c>
      <c r="AA105" s="43">
        <v>1</v>
      </c>
    </row>
    <row r="106" spans="1:28" x14ac:dyDescent="0.25">
      <c r="A106" s="6">
        <v>102</v>
      </c>
      <c r="B106" s="32" t="s">
        <v>12</v>
      </c>
      <c r="C106" s="32" t="s">
        <v>308</v>
      </c>
      <c r="D106" s="42">
        <v>1</v>
      </c>
      <c r="E106" s="15">
        <v>3</v>
      </c>
      <c r="F106" s="15">
        <v>3</v>
      </c>
      <c r="G106" s="15"/>
      <c r="H106" s="15">
        <v>7</v>
      </c>
      <c r="I106" s="15"/>
      <c r="J106" s="43"/>
      <c r="K106" s="42">
        <v>8</v>
      </c>
      <c r="L106" s="16"/>
      <c r="M106" s="16"/>
      <c r="N106" s="16"/>
      <c r="O106" s="15">
        <v>4</v>
      </c>
      <c r="P106" s="15">
        <v>6</v>
      </c>
      <c r="Q106" s="16"/>
      <c r="R106" s="16"/>
      <c r="S106" s="16"/>
      <c r="T106" s="16"/>
      <c r="U106" s="16"/>
      <c r="V106" s="16"/>
      <c r="W106" s="16"/>
      <c r="X106" s="16"/>
      <c r="Y106" s="44"/>
      <c r="Z106" s="42">
        <v>0</v>
      </c>
      <c r="AA106" s="43">
        <v>3</v>
      </c>
    </row>
    <row r="107" spans="1:28" x14ac:dyDescent="0.25">
      <c r="A107" s="6">
        <v>103</v>
      </c>
      <c r="B107" s="32" t="s">
        <v>13</v>
      </c>
      <c r="C107" s="32" t="s">
        <v>318</v>
      </c>
      <c r="D107" s="42">
        <v>1</v>
      </c>
      <c r="E107" s="15">
        <v>3</v>
      </c>
      <c r="F107" s="15">
        <v>10</v>
      </c>
      <c r="G107" s="15">
        <v>6</v>
      </c>
      <c r="H107" s="15">
        <v>4</v>
      </c>
      <c r="I107" s="15"/>
      <c r="J107" s="43">
        <v>7</v>
      </c>
      <c r="K107" s="42">
        <v>8</v>
      </c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6"/>
      <c r="Y107" s="44"/>
      <c r="Z107" s="42">
        <v>0</v>
      </c>
      <c r="AA107" s="43">
        <v>1</v>
      </c>
      <c r="AB107" s="27"/>
    </row>
    <row r="108" spans="1:28" x14ac:dyDescent="0.25">
      <c r="A108" s="6">
        <v>104</v>
      </c>
      <c r="B108" s="32" t="s">
        <v>18</v>
      </c>
      <c r="C108" s="32" t="s">
        <v>322</v>
      </c>
      <c r="D108" s="42">
        <v>1</v>
      </c>
      <c r="E108" s="15"/>
      <c r="F108" s="15">
        <v>16</v>
      </c>
      <c r="G108" s="15"/>
      <c r="H108" s="15">
        <v>7</v>
      </c>
      <c r="I108" s="15"/>
      <c r="J108" s="43">
        <v>12</v>
      </c>
      <c r="K108" s="42">
        <v>7</v>
      </c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44"/>
      <c r="Z108" s="42">
        <v>0</v>
      </c>
      <c r="AA108" s="43">
        <v>1</v>
      </c>
    </row>
    <row r="109" spans="1:28" x14ac:dyDescent="0.25">
      <c r="A109" s="6">
        <v>105</v>
      </c>
      <c r="B109" s="32" t="s">
        <v>17</v>
      </c>
      <c r="C109" s="32" t="s">
        <v>323</v>
      </c>
      <c r="D109" s="42">
        <v>1</v>
      </c>
      <c r="E109" s="15"/>
      <c r="F109" s="15"/>
      <c r="G109" s="15"/>
      <c r="H109" s="15">
        <v>7</v>
      </c>
      <c r="I109" s="15"/>
      <c r="J109" s="43"/>
      <c r="K109" s="42">
        <v>4</v>
      </c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44"/>
      <c r="Z109" s="42">
        <v>0</v>
      </c>
      <c r="AA109" s="43">
        <v>1</v>
      </c>
    </row>
    <row r="110" spans="1:28" x14ac:dyDescent="0.25">
      <c r="A110" s="6">
        <v>106</v>
      </c>
      <c r="B110" s="32" t="s">
        <v>61</v>
      </c>
      <c r="C110" s="32" t="s">
        <v>316</v>
      </c>
      <c r="D110" s="42">
        <v>1</v>
      </c>
      <c r="E110" s="15"/>
      <c r="F110" s="15"/>
      <c r="G110" s="15"/>
      <c r="H110" s="15">
        <v>10</v>
      </c>
      <c r="I110" s="15"/>
      <c r="J110" s="43"/>
      <c r="K110" s="42"/>
      <c r="L110" s="15">
        <v>6</v>
      </c>
      <c r="M110" s="15"/>
      <c r="N110" s="15"/>
      <c r="O110" s="15"/>
      <c r="P110" s="15"/>
      <c r="Q110" s="16"/>
      <c r="R110" s="15"/>
      <c r="S110" s="15"/>
      <c r="T110" s="15"/>
      <c r="U110" s="15"/>
      <c r="V110" s="15"/>
      <c r="W110" s="16"/>
      <c r="X110" s="16"/>
      <c r="Y110" s="44"/>
      <c r="Z110" s="42">
        <v>0</v>
      </c>
      <c r="AA110" s="43">
        <v>1</v>
      </c>
    </row>
    <row r="111" spans="1:28" x14ac:dyDescent="0.25">
      <c r="A111" s="6">
        <v>107</v>
      </c>
      <c r="B111" s="32" t="s">
        <v>62</v>
      </c>
      <c r="C111" s="32" t="s">
        <v>310</v>
      </c>
      <c r="D111" s="42">
        <v>2</v>
      </c>
      <c r="E111" s="15">
        <v>2</v>
      </c>
      <c r="F111" s="15">
        <v>1</v>
      </c>
      <c r="G111" s="15"/>
      <c r="H111" s="15">
        <v>8</v>
      </c>
      <c r="I111" s="15">
        <v>10</v>
      </c>
      <c r="J111" s="43">
        <v>6</v>
      </c>
      <c r="K111" s="42"/>
      <c r="L111" s="15">
        <v>6</v>
      </c>
      <c r="M111" s="15"/>
      <c r="N111" s="15"/>
      <c r="O111" s="15"/>
      <c r="P111" s="15"/>
      <c r="Q111" s="16"/>
      <c r="R111" s="15"/>
      <c r="S111" s="15"/>
      <c r="T111" s="15"/>
      <c r="U111" s="15"/>
      <c r="V111" s="15"/>
      <c r="W111" s="16"/>
      <c r="X111" s="16"/>
      <c r="Y111" s="44"/>
      <c r="Z111" s="42">
        <v>0</v>
      </c>
      <c r="AA111" s="43">
        <v>1</v>
      </c>
    </row>
    <row r="112" spans="1:28" x14ac:dyDescent="0.25">
      <c r="A112" s="6">
        <v>108</v>
      </c>
      <c r="B112" s="32" t="s">
        <v>30</v>
      </c>
      <c r="C112" s="32" t="s">
        <v>320</v>
      </c>
      <c r="D112" s="42">
        <v>2</v>
      </c>
      <c r="E112" s="15">
        <v>3</v>
      </c>
      <c r="F112" s="15">
        <v>12</v>
      </c>
      <c r="G112" s="15"/>
      <c r="H112" s="15">
        <v>12</v>
      </c>
      <c r="I112" s="15"/>
      <c r="J112" s="43"/>
      <c r="K112" s="42">
        <v>7</v>
      </c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44"/>
      <c r="Z112" s="42">
        <v>0</v>
      </c>
      <c r="AA112" s="43">
        <v>1</v>
      </c>
    </row>
    <row r="113" spans="1:27" x14ac:dyDescent="0.25">
      <c r="A113" s="6">
        <v>109</v>
      </c>
      <c r="B113" s="32" t="s">
        <v>72</v>
      </c>
      <c r="C113" s="32" t="s">
        <v>325</v>
      </c>
      <c r="D113" s="42">
        <v>2</v>
      </c>
      <c r="E113" s="15">
        <v>4</v>
      </c>
      <c r="F113" s="15">
        <v>7</v>
      </c>
      <c r="G113" s="15"/>
      <c r="H113" s="15">
        <v>12</v>
      </c>
      <c r="I113" s="15"/>
      <c r="J113" s="43"/>
      <c r="K113" s="42"/>
      <c r="L113" s="15">
        <v>6</v>
      </c>
      <c r="M113" s="15"/>
      <c r="N113" s="15"/>
      <c r="O113" s="15"/>
      <c r="P113" s="15"/>
      <c r="Q113" s="16"/>
      <c r="R113" s="15"/>
      <c r="S113" s="15"/>
      <c r="T113" s="15"/>
      <c r="U113" s="15"/>
      <c r="V113" s="15"/>
      <c r="W113" s="16"/>
      <c r="X113" s="16"/>
      <c r="Y113" s="44"/>
      <c r="Z113" s="42">
        <v>0</v>
      </c>
      <c r="AA113" s="43">
        <v>1</v>
      </c>
    </row>
    <row r="114" spans="1:27" x14ac:dyDescent="0.25">
      <c r="A114" s="6">
        <v>110</v>
      </c>
      <c r="B114" s="32" t="s">
        <v>248</v>
      </c>
      <c r="C114" s="32" t="s">
        <v>315</v>
      </c>
      <c r="D114" s="42">
        <v>2</v>
      </c>
      <c r="E114" s="15">
        <v>4</v>
      </c>
      <c r="F114" s="15"/>
      <c r="G114" s="15">
        <v>3</v>
      </c>
      <c r="H114" s="15"/>
      <c r="I114" s="15">
        <v>5</v>
      </c>
      <c r="J114" s="43">
        <v>1</v>
      </c>
      <c r="K114" s="42"/>
      <c r="L114" s="15"/>
      <c r="M114" s="15"/>
      <c r="N114" s="15">
        <v>5</v>
      </c>
      <c r="O114" s="15"/>
      <c r="P114" s="15"/>
      <c r="Q114" s="15"/>
      <c r="R114" s="15"/>
      <c r="S114" s="15"/>
      <c r="T114" s="15"/>
      <c r="U114" s="15"/>
      <c r="V114" s="15"/>
      <c r="W114" s="16"/>
      <c r="X114" s="16"/>
      <c r="Y114" s="44"/>
      <c r="Z114" s="42">
        <v>0</v>
      </c>
      <c r="AA114" s="43">
        <v>1</v>
      </c>
    </row>
    <row r="115" spans="1:27" x14ac:dyDescent="0.25">
      <c r="A115" s="6">
        <v>111</v>
      </c>
      <c r="B115" s="32" t="s">
        <v>74</v>
      </c>
      <c r="C115" s="32" t="s">
        <v>326</v>
      </c>
      <c r="D115" s="42">
        <v>2</v>
      </c>
      <c r="E115" s="15">
        <v>5</v>
      </c>
      <c r="F115" s="15"/>
      <c r="G115" s="15"/>
      <c r="H115" s="15">
        <v>8</v>
      </c>
      <c r="I115" s="15"/>
      <c r="J115" s="43"/>
      <c r="K115" s="42"/>
      <c r="L115" s="15">
        <v>8</v>
      </c>
      <c r="M115" s="15"/>
      <c r="N115" s="15"/>
      <c r="O115" s="15"/>
      <c r="P115" s="15"/>
      <c r="Q115" s="16"/>
      <c r="R115" s="15"/>
      <c r="S115" s="15"/>
      <c r="T115" s="15"/>
      <c r="U115" s="15"/>
      <c r="V115" s="15"/>
      <c r="W115" s="16"/>
      <c r="X115" s="16"/>
      <c r="Y115" s="44"/>
      <c r="Z115" s="42">
        <v>0</v>
      </c>
      <c r="AA115" s="43">
        <v>1</v>
      </c>
    </row>
    <row r="116" spans="1:27" x14ac:dyDescent="0.25">
      <c r="A116" s="6">
        <v>112</v>
      </c>
      <c r="B116" s="32" t="s">
        <v>103</v>
      </c>
      <c r="C116" s="32" t="s">
        <v>320</v>
      </c>
      <c r="D116" s="42">
        <v>3</v>
      </c>
      <c r="E116" s="15">
        <v>1</v>
      </c>
      <c r="F116" s="15"/>
      <c r="G116" s="15">
        <v>4</v>
      </c>
      <c r="H116" s="15">
        <v>2</v>
      </c>
      <c r="I116" s="15">
        <v>8</v>
      </c>
      <c r="J116" s="43"/>
      <c r="K116" s="42"/>
      <c r="L116" s="15"/>
      <c r="M116" s="15">
        <v>7</v>
      </c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43"/>
      <c r="Z116" s="42">
        <v>0</v>
      </c>
      <c r="AA116" s="43">
        <v>1</v>
      </c>
    </row>
    <row r="117" spans="1:27" x14ac:dyDescent="0.25">
      <c r="A117" s="6">
        <v>113</v>
      </c>
      <c r="B117" s="32" t="s">
        <v>66</v>
      </c>
      <c r="C117" s="32" t="s">
        <v>312</v>
      </c>
      <c r="D117" s="42">
        <v>3</v>
      </c>
      <c r="E117" s="15">
        <v>1</v>
      </c>
      <c r="F117" s="15"/>
      <c r="G117" s="15"/>
      <c r="H117" s="15">
        <v>5</v>
      </c>
      <c r="I117" s="15">
        <v>2</v>
      </c>
      <c r="J117" s="43">
        <v>1</v>
      </c>
      <c r="K117" s="42"/>
      <c r="L117" s="15">
        <v>5</v>
      </c>
      <c r="M117" s="15"/>
      <c r="N117" s="15"/>
      <c r="O117" s="15"/>
      <c r="P117" s="15"/>
      <c r="Q117" s="16"/>
      <c r="R117" s="15"/>
      <c r="S117" s="15"/>
      <c r="T117" s="15"/>
      <c r="U117" s="15"/>
      <c r="V117" s="15"/>
      <c r="W117" s="16"/>
      <c r="X117" s="16"/>
      <c r="Y117" s="44"/>
      <c r="Z117" s="42">
        <v>0</v>
      </c>
      <c r="AA117" s="43">
        <v>1</v>
      </c>
    </row>
    <row r="118" spans="1:27" x14ac:dyDescent="0.25">
      <c r="A118" s="6">
        <v>114</v>
      </c>
      <c r="B118" s="32" t="s">
        <v>106</v>
      </c>
      <c r="C118" s="32" t="s">
        <v>321</v>
      </c>
      <c r="D118" s="42">
        <v>3</v>
      </c>
      <c r="E118" s="15">
        <v>2</v>
      </c>
      <c r="F118" s="15"/>
      <c r="G118" s="15"/>
      <c r="H118" s="15">
        <v>2</v>
      </c>
      <c r="I118" s="15">
        <v>3</v>
      </c>
      <c r="J118" s="43">
        <v>2</v>
      </c>
      <c r="K118" s="42"/>
      <c r="L118" s="15"/>
      <c r="M118" s="15">
        <v>4</v>
      </c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43"/>
      <c r="Z118" s="42">
        <v>0</v>
      </c>
      <c r="AA118" s="43">
        <v>1</v>
      </c>
    </row>
    <row r="119" spans="1:27" x14ac:dyDescent="0.25">
      <c r="A119" s="6">
        <v>115</v>
      </c>
      <c r="B119" s="32" t="s">
        <v>108</v>
      </c>
      <c r="C119" s="32" t="s">
        <v>328</v>
      </c>
      <c r="D119" s="42">
        <v>3</v>
      </c>
      <c r="E119" s="15">
        <v>4</v>
      </c>
      <c r="F119" s="15"/>
      <c r="G119" s="15"/>
      <c r="H119" s="15">
        <v>2</v>
      </c>
      <c r="I119" s="15"/>
      <c r="J119" s="43"/>
      <c r="K119" s="42"/>
      <c r="L119" s="15"/>
      <c r="M119" s="15">
        <v>6</v>
      </c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43"/>
      <c r="Z119" s="42">
        <v>0</v>
      </c>
      <c r="AA119" s="43">
        <v>1</v>
      </c>
    </row>
    <row r="120" spans="1:27" x14ac:dyDescent="0.25">
      <c r="A120" s="6">
        <v>116</v>
      </c>
      <c r="B120" s="32" t="s">
        <v>77</v>
      </c>
      <c r="C120" s="32" t="s">
        <v>312</v>
      </c>
      <c r="D120" s="42">
        <v>3</v>
      </c>
      <c r="E120" s="15">
        <v>8</v>
      </c>
      <c r="F120" s="15"/>
      <c r="G120" s="15"/>
      <c r="H120" s="15">
        <v>11</v>
      </c>
      <c r="I120" s="15">
        <v>5</v>
      </c>
      <c r="J120" s="43">
        <v>3</v>
      </c>
      <c r="K120" s="42"/>
      <c r="L120" s="15">
        <v>8</v>
      </c>
      <c r="M120" s="15"/>
      <c r="N120" s="15"/>
      <c r="O120" s="15"/>
      <c r="P120" s="15"/>
      <c r="Q120" s="16"/>
      <c r="R120" s="15"/>
      <c r="S120" s="15"/>
      <c r="T120" s="15"/>
      <c r="U120" s="15"/>
      <c r="V120" s="15"/>
      <c r="W120" s="16"/>
      <c r="X120" s="16"/>
      <c r="Y120" s="44"/>
      <c r="Z120" s="42">
        <v>0</v>
      </c>
      <c r="AA120" s="43">
        <v>1</v>
      </c>
    </row>
    <row r="121" spans="1:27" x14ac:dyDescent="0.25">
      <c r="A121" s="6">
        <v>117</v>
      </c>
      <c r="B121" s="32" t="s">
        <v>35</v>
      </c>
      <c r="C121" s="32" t="s">
        <v>310</v>
      </c>
      <c r="D121" s="42">
        <v>3</v>
      </c>
      <c r="E121" s="15"/>
      <c r="F121" s="15"/>
      <c r="G121" s="15"/>
      <c r="H121" s="15">
        <v>6</v>
      </c>
      <c r="I121" s="15"/>
      <c r="J121" s="43">
        <v>2</v>
      </c>
      <c r="K121" s="42">
        <v>6</v>
      </c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44"/>
      <c r="Z121" s="42">
        <v>0</v>
      </c>
      <c r="AA121" s="43">
        <v>1</v>
      </c>
    </row>
    <row r="122" spans="1:27" x14ac:dyDescent="0.25">
      <c r="A122" s="6">
        <v>118</v>
      </c>
      <c r="B122" s="32" t="s">
        <v>32</v>
      </c>
      <c r="C122" s="32" t="s">
        <v>318</v>
      </c>
      <c r="D122" s="42">
        <v>4</v>
      </c>
      <c r="E122" s="15"/>
      <c r="F122" s="15">
        <v>2</v>
      </c>
      <c r="G122" s="15"/>
      <c r="H122" s="15">
        <v>11</v>
      </c>
      <c r="I122" s="15"/>
      <c r="J122" s="43">
        <v>4</v>
      </c>
      <c r="K122" s="42">
        <v>8</v>
      </c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44"/>
      <c r="Z122" s="42">
        <v>0</v>
      </c>
      <c r="AA122" s="43">
        <v>1</v>
      </c>
    </row>
    <row r="123" spans="1:27" x14ac:dyDescent="0.25">
      <c r="A123" s="6">
        <v>119</v>
      </c>
      <c r="B123" s="32" t="s">
        <v>41</v>
      </c>
      <c r="C123" s="32" t="s">
        <v>332</v>
      </c>
      <c r="D123" s="42">
        <v>4</v>
      </c>
      <c r="E123" s="15"/>
      <c r="F123" s="15"/>
      <c r="G123" s="15"/>
      <c r="H123" s="15">
        <v>7</v>
      </c>
      <c r="I123" s="15"/>
      <c r="J123" s="43"/>
      <c r="K123" s="42">
        <v>8</v>
      </c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44"/>
      <c r="Z123" s="42">
        <v>0</v>
      </c>
      <c r="AA123" s="43">
        <v>1</v>
      </c>
    </row>
    <row r="124" spans="1:27" x14ac:dyDescent="0.25">
      <c r="A124" s="6">
        <v>120</v>
      </c>
      <c r="B124" s="32" t="s">
        <v>80</v>
      </c>
      <c r="C124" s="32" t="s">
        <v>321</v>
      </c>
      <c r="D124" s="42">
        <v>4</v>
      </c>
      <c r="E124" s="15"/>
      <c r="F124" s="15"/>
      <c r="G124" s="15"/>
      <c r="H124" s="15">
        <v>8</v>
      </c>
      <c r="I124" s="15">
        <v>2</v>
      </c>
      <c r="J124" s="43">
        <v>2</v>
      </c>
      <c r="K124" s="42"/>
      <c r="L124" s="15">
        <v>6</v>
      </c>
      <c r="M124" s="15"/>
      <c r="N124" s="15"/>
      <c r="O124" s="15"/>
      <c r="P124" s="15">
        <v>7</v>
      </c>
      <c r="Q124" s="16"/>
      <c r="R124" s="15">
        <v>3</v>
      </c>
      <c r="S124" s="15">
        <v>6</v>
      </c>
      <c r="T124" s="15"/>
      <c r="U124" s="15"/>
      <c r="V124" s="15"/>
      <c r="W124" s="16"/>
      <c r="X124" s="16"/>
      <c r="Y124" s="44"/>
      <c r="Z124" s="42">
        <v>1</v>
      </c>
      <c r="AA124" s="43">
        <v>3</v>
      </c>
    </row>
    <row r="125" spans="1:27" x14ac:dyDescent="0.25">
      <c r="A125" s="6">
        <v>121</v>
      </c>
      <c r="B125" s="32" t="s">
        <v>23</v>
      </c>
      <c r="C125" s="32" t="s">
        <v>308</v>
      </c>
      <c r="D125" s="42">
        <v>5</v>
      </c>
      <c r="E125" s="15">
        <v>1</v>
      </c>
      <c r="F125" s="15"/>
      <c r="G125" s="15"/>
      <c r="H125" s="15"/>
      <c r="I125" s="15"/>
      <c r="J125" s="43"/>
      <c r="K125" s="42">
        <v>6</v>
      </c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44"/>
      <c r="Z125" s="42">
        <v>0</v>
      </c>
      <c r="AA125" s="43">
        <v>1</v>
      </c>
    </row>
    <row r="126" spans="1:27" x14ac:dyDescent="0.25">
      <c r="A126" s="6">
        <v>122</v>
      </c>
      <c r="B126" s="32" t="s">
        <v>82</v>
      </c>
      <c r="C126" s="32" t="s">
        <v>308</v>
      </c>
      <c r="D126" s="42">
        <v>5</v>
      </c>
      <c r="E126" s="15">
        <v>7</v>
      </c>
      <c r="F126" s="15"/>
      <c r="G126" s="15">
        <v>11</v>
      </c>
      <c r="H126" s="15">
        <v>1</v>
      </c>
      <c r="I126" s="15">
        <v>3</v>
      </c>
      <c r="J126" s="43">
        <v>7</v>
      </c>
      <c r="K126" s="42"/>
      <c r="L126" s="15">
        <v>5</v>
      </c>
      <c r="M126" s="15"/>
      <c r="N126" s="15"/>
      <c r="O126" s="15"/>
      <c r="P126" s="15"/>
      <c r="Q126" s="16"/>
      <c r="R126" s="15"/>
      <c r="S126" s="15"/>
      <c r="T126" s="15"/>
      <c r="U126" s="15"/>
      <c r="V126" s="15"/>
      <c r="W126" s="16"/>
      <c r="X126" s="16"/>
      <c r="Y126" s="44"/>
      <c r="Z126" s="42">
        <v>0</v>
      </c>
      <c r="AA126" s="43">
        <v>1</v>
      </c>
    </row>
    <row r="127" spans="1:27" x14ac:dyDescent="0.25">
      <c r="A127" s="6">
        <v>123</v>
      </c>
      <c r="B127" s="32" t="s">
        <v>81</v>
      </c>
      <c r="C127" s="32" t="s">
        <v>312</v>
      </c>
      <c r="D127" s="42">
        <v>5</v>
      </c>
      <c r="E127" s="15"/>
      <c r="F127" s="15"/>
      <c r="G127" s="15"/>
      <c r="H127" s="15">
        <v>4</v>
      </c>
      <c r="I127" s="15"/>
      <c r="J127" s="43">
        <v>2</v>
      </c>
      <c r="K127" s="42"/>
      <c r="L127" s="15">
        <v>4</v>
      </c>
      <c r="M127" s="15"/>
      <c r="N127" s="15"/>
      <c r="O127" s="15"/>
      <c r="P127" s="15"/>
      <c r="Q127" s="16"/>
      <c r="R127" s="15"/>
      <c r="S127" s="15"/>
      <c r="T127" s="15"/>
      <c r="U127" s="15"/>
      <c r="V127" s="15"/>
      <c r="W127" s="16"/>
      <c r="X127" s="16"/>
      <c r="Y127" s="44"/>
      <c r="Z127" s="42">
        <v>0</v>
      </c>
      <c r="AA127" s="43">
        <v>1</v>
      </c>
    </row>
    <row r="128" spans="1:27" x14ac:dyDescent="0.25">
      <c r="A128" s="6">
        <v>124</v>
      </c>
      <c r="B128" s="32" t="s">
        <v>252</v>
      </c>
      <c r="C128" s="32" t="s">
        <v>308</v>
      </c>
      <c r="D128" s="42">
        <v>5</v>
      </c>
      <c r="E128" s="15"/>
      <c r="F128" s="15"/>
      <c r="G128" s="15"/>
      <c r="H128" s="15"/>
      <c r="I128" s="15"/>
      <c r="J128" s="43">
        <v>9</v>
      </c>
      <c r="K128" s="42"/>
      <c r="L128" s="15"/>
      <c r="M128" s="15"/>
      <c r="N128" s="15">
        <v>7</v>
      </c>
      <c r="O128" s="15"/>
      <c r="P128" s="15"/>
      <c r="Q128" s="15"/>
      <c r="R128" s="15"/>
      <c r="S128" s="15"/>
      <c r="T128" s="15"/>
      <c r="U128" s="15"/>
      <c r="V128" s="15"/>
      <c r="W128" s="16"/>
      <c r="X128" s="16"/>
      <c r="Y128" s="44"/>
      <c r="Z128" s="42">
        <v>0</v>
      </c>
      <c r="AA128" s="43">
        <v>1</v>
      </c>
    </row>
    <row r="129" spans="1:28" x14ac:dyDescent="0.25">
      <c r="A129" s="6">
        <v>125</v>
      </c>
      <c r="B129" s="32" t="s">
        <v>83</v>
      </c>
      <c r="C129" s="32" t="s">
        <v>315</v>
      </c>
      <c r="D129" s="42">
        <v>6</v>
      </c>
      <c r="E129" s="15"/>
      <c r="F129" s="15">
        <v>8</v>
      </c>
      <c r="G129" s="15"/>
      <c r="H129" s="15">
        <v>6</v>
      </c>
      <c r="I129" s="15"/>
      <c r="J129" s="43"/>
      <c r="K129" s="42"/>
      <c r="L129" s="15">
        <v>5</v>
      </c>
      <c r="M129" s="15"/>
      <c r="N129" s="15"/>
      <c r="O129" s="15"/>
      <c r="P129" s="15">
        <v>4</v>
      </c>
      <c r="Q129" s="16"/>
      <c r="R129" s="15"/>
      <c r="S129" s="15"/>
      <c r="T129" s="15"/>
      <c r="U129" s="15"/>
      <c r="V129" s="15"/>
      <c r="W129" s="16"/>
      <c r="X129" s="16"/>
      <c r="Y129" s="44"/>
      <c r="Z129" s="42">
        <v>0</v>
      </c>
      <c r="AA129" s="43">
        <v>1</v>
      </c>
    </row>
    <row r="130" spans="1:28" x14ac:dyDescent="0.25">
      <c r="A130" s="6">
        <v>126</v>
      </c>
      <c r="B130" s="32" t="s">
        <v>115</v>
      </c>
      <c r="C130" s="32" t="s">
        <v>333</v>
      </c>
      <c r="D130" s="42">
        <v>8</v>
      </c>
      <c r="E130" s="15">
        <v>6</v>
      </c>
      <c r="F130" s="15"/>
      <c r="G130" s="15"/>
      <c r="H130" s="15">
        <v>3</v>
      </c>
      <c r="I130" s="15"/>
      <c r="J130" s="43"/>
      <c r="K130" s="42"/>
      <c r="L130" s="15"/>
      <c r="M130" s="15">
        <v>4</v>
      </c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43"/>
      <c r="Z130" s="42">
        <v>0</v>
      </c>
      <c r="AA130" s="43">
        <v>1</v>
      </c>
    </row>
    <row r="131" spans="1:28" x14ac:dyDescent="0.25">
      <c r="A131" s="6">
        <v>127</v>
      </c>
      <c r="B131" s="32" t="s">
        <v>46</v>
      </c>
      <c r="C131" s="32" t="s">
        <v>310</v>
      </c>
      <c r="D131" s="42">
        <v>8</v>
      </c>
      <c r="E131" s="15"/>
      <c r="F131" s="15"/>
      <c r="G131" s="15"/>
      <c r="H131" s="15">
        <v>10</v>
      </c>
      <c r="I131" s="15"/>
      <c r="J131" s="43">
        <v>4</v>
      </c>
      <c r="K131" s="42">
        <v>5</v>
      </c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44"/>
      <c r="Z131" s="42">
        <v>0</v>
      </c>
      <c r="AA131" s="43">
        <v>1</v>
      </c>
    </row>
    <row r="132" spans="1:28" x14ac:dyDescent="0.25">
      <c r="A132" s="6">
        <v>128</v>
      </c>
      <c r="B132" s="32" t="s">
        <v>33</v>
      </c>
      <c r="C132" s="32" t="s">
        <v>309</v>
      </c>
      <c r="D132" s="42">
        <v>9</v>
      </c>
      <c r="E132" s="15">
        <v>2</v>
      </c>
      <c r="F132" s="15"/>
      <c r="G132" s="15">
        <v>4</v>
      </c>
      <c r="H132" s="15">
        <v>4</v>
      </c>
      <c r="I132" s="15"/>
      <c r="J132" s="43"/>
      <c r="K132" s="42">
        <v>7</v>
      </c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44"/>
      <c r="Z132" s="42">
        <v>0</v>
      </c>
      <c r="AA132" s="43">
        <v>1</v>
      </c>
    </row>
    <row r="133" spans="1:28" x14ac:dyDescent="0.25">
      <c r="A133" s="6">
        <v>129</v>
      </c>
      <c r="B133" s="32" t="s">
        <v>378</v>
      </c>
      <c r="C133" s="32" t="s">
        <v>324</v>
      </c>
      <c r="D133" s="42">
        <v>9</v>
      </c>
      <c r="E133" s="15"/>
      <c r="F133" s="15"/>
      <c r="G133" s="15"/>
      <c r="H133" s="15">
        <v>4</v>
      </c>
      <c r="I133" s="15"/>
      <c r="J133" s="43"/>
      <c r="K133" s="42">
        <v>4</v>
      </c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44"/>
      <c r="Z133" s="42">
        <v>0</v>
      </c>
      <c r="AA133" s="43">
        <v>1</v>
      </c>
    </row>
    <row r="134" spans="1:28" x14ac:dyDescent="0.25">
      <c r="A134" s="6">
        <v>130</v>
      </c>
      <c r="B134" s="32" t="s">
        <v>39</v>
      </c>
      <c r="C134" s="32" t="s">
        <v>317</v>
      </c>
      <c r="D134" s="42">
        <v>12</v>
      </c>
      <c r="E134" s="15">
        <v>4</v>
      </c>
      <c r="F134" s="15">
        <v>12</v>
      </c>
      <c r="G134" s="15"/>
      <c r="H134" s="15">
        <v>5</v>
      </c>
      <c r="I134" s="15"/>
      <c r="J134" s="43"/>
      <c r="K134" s="42">
        <v>6</v>
      </c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44"/>
      <c r="Z134" s="42">
        <v>0</v>
      </c>
      <c r="AA134" s="43">
        <v>1</v>
      </c>
    </row>
    <row r="135" spans="1:28" x14ac:dyDescent="0.25">
      <c r="A135" s="6">
        <v>131</v>
      </c>
      <c r="B135" s="32" t="s">
        <v>92</v>
      </c>
      <c r="C135" s="32" t="s">
        <v>310</v>
      </c>
      <c r="D135" s="42">
        <v>13</v>
      </c>
      <c r="E135" s="15">
        <v>16</v>
      </c>
      <c r="F135" s="15"/>
      <c r="G135" s="15"/>
      <c r="H135" s="15"/>
      <c r="I135" s="15"/>
      <c r="J135" s="43">
        <v>6</v>
      </c>
      <c r="K135" s="42"/>
      <c r="L135" s="15">
        <v>8</v>
      </c>
      <c r="M135" s="15"/>
      <c r="N135" s="15"/>
      <c r="O135" s="15"/>
      <c r="P135" s="15"/>
      <c r="Q135" s="16"/>
      <c r="R135" s="15"/>
      <c r="S135" s="15"/>
      <c r="T135" s="15"/>
      <c r="U135" s="15"/>
      <c r="V135" s="15"/>
      <c r="W135" s="16"/>
      <c r="X135" s="6"/>
      <c r="Y135" s="44"/>
      <c r="Z135" s="42">
        <v>0</v>
      </c>
      <c r="AA135" s="43">
        <v>1</v>
      </c>
      <c r="AB135" s="27"/>
    </row>
    <row r="136" spans="1:28" x14ac:dyDescent="0.25">
      <c r="A136" s="6">
        <v>132</v>
      </c>
      <c r="B136" s="33" t="s">
        <v>257</v>
      </c>
      <c r="C136" s="33" t="s">
        <v>310</v>
      </c>
      <c r="D136" s="42">
        <v>15</v>
      </c>
      <c r="E136" s="15">
        <v>2</v>
      </c>
      <c r="F136" s="15"/>
      <c r="G136" s="15">
        <v>7</v>
      </c>
      <c r="H136" s="15">
        <v>3</v>
      </c>
      <c r="I136" s="15">
        <v>11</v>
      </c>
      <c r="J136" s="43">
        <v>10</v>
      </c>
      <c r="K136" s="42"/>
      <c r="L136" s="15"/>
      <c r="M136" s="15"/>
      <c r="N136" s="15">
        <v>6</v>
      </c>
      <c r="O136" s="15"/>
      <c r="P136" s="15"/>
      <c r="Q136" s="15"/>
      <c r="R136" s="15"/>
      <c r="S136" s="15"/>
      <c r="T136" s="15"/>
      <c r="U136" s="15"/>
      <c r="V136" s="15"/>
      <c r="W136" s="16"/>
      <c r="X136" s="16"/>
      <c r="Y136" s="44"/>
      <c r="Z136" s="42">
        <v>0</v>
      </c>
      <c r="AA136" s="43">
        <v>1</v>
      </c>
    </row>
    <row r="137" spans="1:28" x14ac:dyDescent="0.25">
      <c r="A137" s="6">
        <v>133</v>
      </c>
      <c r="B137" s="32" t="s">
        <v>25</v>
      </c>
      <c r="C137" s="32" t="s">
        <v>318</v>
      </c>
      <c r="D137" s="42"/>
      <c r="E137" s="15">
        <v>1</v>
      </c>
      <c r="F137" s="15">
        <v>2</v>
      </c>
      <c r="G137" s="15"/>
      <c r="H137" s="15">
        <v>5</v>
      </c>
      <c r="I137" s="15"/>
      <c r="J137" s="43"/>
      <c r="K137" s="42">
        <v>7</v>
      </c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44"/>
      <c r="Z137" s="42">
        <v>0</v>
      </c>
      <c r="AA137" s="43">
        <v>1</v>
      </c>
    </row>
    <row r="138" spans="1:28" x14ac:dyDescent="0.25">
      <c r="A138" s="6">
        <v>134</v>
      </c>
      <c r="B138" s="32" t="s">
        <v>20</v>
      </c>
      <c r="C138" s="32" t="s">
        <v>321</v>
      </c>
      <c r="D138" s="42"/>
      <c r="E138" s="15">
        <v>1</v>
      </c>
      <c r="F138" s="15">
        <v>2</v>
      </c>
      <c r="G138" s="15">
        <v>1</v>
      </c>
      <c r="H138" s="15"/>
      <c r="I138" s="15"/>
      <c r="J138" s="43"/>
      <c r="K138" s="42">
        <v>5</v>
      </c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44"/>
      <c r="Z138" s="42">
        <v>0</v>
      </c>
      <c r="AA138" s="43">
        <v>1</v>
      </c>
    </row>
    <row r="139" spans="1:28" x14ac:dyDescent="0.25">
      <c r="A139" s="6">
        <v>135</v>
      </c>
      <c r="B139" s="32" t="s">
        <v>68</v>
      </c>
      <c r="C139" s="32" t="s">
        <v>316</v>
      </c>
      <c r="D139" s="42"/>
      <c r="E139" s="15">
        <v>1</v>
      </c>
      <c r="F139" s="15">
        <v>3</v>
      </c>
      <c r="G139" s="15"/>
      <c r="H139" s="15"/>
      <c r="I139" s="15"/>
      <c r="J139" s="43"/>
      <c r="K139" s="42"/>
      <c r="L139" s="15">
        <v>4</v>
      </c>
      <c r="M139" s="15"/>
      <c r="N139" s="15"/>
      <c r="O139" s="15"/>
      <c r="P139" s="15"/>
      <c r="Q139" s="16"/>
      <c r="R139" s="15"/>
      <c r="S139" s="15"/>
      <c r="T139" s="15"/>
      <c r="U139" s="15"/>
      <c r="V139" s="15"/>
      <c r="W139" s="16"/>
      <c r="X139" s="16"/>
      <c r="Y139" s="44"/>
      <c r="Z139" s="42">
        <v>0</v>
      </c>
      <c r="AA139" s="43">
        <v>1</v>
      </c>
    </row>
    <row r="140" spans="1:28" x14ac:dyDescent="0.25">
      <c r="A140" s="6">
        <v>136</v>
      </c>
      <c r="B140" s="32" t="s">
        <v>27</v>
      </c>
      <c r="C140" s="32" t="s">
        <v>316</v>
      </c>
      <c r="D140" s="42"/>
      <c r="E140" s="15">
        <v>1</v>
      </c>
      <c r="F140" s="15">
        <v>10</v>
      </c>
      <c r="G140" s="15"/>
      <c r="H140" s="15"/>
      <c r="I140" s="15"/>
      <c r="J140" s="43"/>
      <c r="K140" s="42">
        <v>6</v>
      </c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44"/>
      <c r="Z140" s="42">
        <v>0</v>
      </c>
      <c r="AA140" s="43">
        <v>1</v>
      </c>
    </row>
    <row r="141" spans="1:28" x14ac:dyDescent="0.25">
      <c r="A141" s="6">
        <v>137</v>
      </c>
      <c r="B141" s="32" t="s">
        <v>258</v>
      </c>
      <c r="C141" s="32" t="s">
        <v>315</v>
      </c>
      <c r="D141" s="42"/>
      <c r="E141" s="15">
        <v>1</v>
      </c>
      <c r="F141" s="15"/>
      <c r="G141" s="15"/>
      <c r="H141" s="15">
        <v>2</v>
      </c>
      <c r="I141" s="15">
        <v>3</v>
      </c>
      <c r="J141" s="43"/>
      <c r="K141" s="42"/>
      <c r="L141" s="15"/>
      <c r="M141" s="15"/>
      <c r="N141" s="15">
        <v>5</v>
      </c>
      <c r="O141" s="15"/>
      <c r="P141" s="15"/>
      <c r="Q141" s="15"/>
      <c r="R141" s="15"/>
      <c r="S141" s="15"/>
      <c r="T141" s="15"/>
      <c r="U141" s="15"/>
      <c r="V141" s="15"/>
      <c r="W141" s="16"/>
      <c r="X141" s="16"/>
      <c r="Y141" s="44"/>
      <c r="Z141" s="42">
        <v>0</v>
      </c>
      <c r="AA141" s="43">
        <v>1</v>
      </c>
    </row>
    <row r="142" spans="1:28" x14ac:dyDescent="0.25">
      <c r="A142" s="6">
        <v>138</v>
      </c>
      <c r="B142" s="32" t="s">
        <v>70</v>
      </c>
      <c r="C142" s="32" t="s">
        <v>316</v>
      </c>
      <c r="D142" s="42"/>
      <c r="E142" s="15">
        <v>1</v>
      </c>
      <c r="F142" s="15"/>
      <c r="G142" s="15"/>
      <c r="H142" s="15">
        <v>2</v>
      </c>
      <c r="I142" s="15"/>
      <c r="J142" s="43"/>
      <c r="K142" s="42"/>
      <c r="L142" s="15">
        <v>4</v>
      </c>
      <c r="M142" s="15"/>
      <c r="N142" s="15"/>
      <c r="O142" s="15"/>
      <c r="P142" s="15"/>
      <c r="Q142" s="16"/>
      <c r="R142" s="15"/>
      <c r="S142" s="15"/>
      <c r="T142" s="15"/>
      <c r="U142" s="15"/>
      <c r="V142" s="15"/>
      <c r="W142" s="16"/>
      <c r="X142" s="16"/>
      <c r="Y142" s="44"/>
      <c r="Z142" s="42">
        <v>0</v>
      </c>
      <c r="AA142" s="43">
        <v>1</v>
      </c>
    </row>
    <row r="143" spans="1:28" x14ac:dyDescent="0.25">
      <c r="A143" s="6">
        <v>139</v>
      </c>
      <c r="B143" s="32" t="s">
        <v>26</v>
      </c>
      <c r="C143" s="32" t="s">
        <v>316</v>
      </c>
      <c r="D143" s="42"/>
      <c r="E143" s="15">
        <v>1</v>
      </c>
      <c r="F143" s="15"/>
      <c r="G143" s="15"/>
      <c r="H143" s="15">
        <v>3</v>
      </c>
      <c r="I143" s="15">
        <v>6</v>
      </c>
      <c r="J143" s="43"/>
      <c r="K143" s="42">
        <v>5</v>
      </c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44"/>
      <c r="Z143" s="42">
        <v>0</v>
      </c>
      <c r="AA143" s="43">
        <v>1</v>
      </c>
    </row>
    <row r="144" spans="1:28" x14ac:dyDescent="0.25">
      <c r="A144" s="6">
        <v>140</v>
      </c>
      <c r="B144" s="32" t="s">
        <v>109</v>
      </c>
      <c r="C144" s="32" t="s">
        <v>316</v>
      </c>
      <c r="D144" s="42"/>
      <c r="E144" s="15">
        <v>3</v>
      </c>
      <c r="F144" s="15"/>
      <c r="G144" s="15"/>
      <c r="H144" s="15">
        <v>1</v>
      </c>
      <c r="I144" s="15"/>
      <c r="J144" s="43"/>
      <c r="K144" s="42"/>
      <c r="L144" s="15"/>
      <c r="M144" s="15">
        <v>8</v>
      </c>
      <c r="N144" s="4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43"/>
      <c r="Z144" s="42">
        <v>0</v>
      </c>
      <c r="AA144" s="43">
        <v>1</v>
      </c>
    </row>
    <row r="145" spans="1:28" x14ac:dyDescent="0.25">
      <c r="A145" s="6">
        <v>141</v>
      </c>
      <c r="B145" s="32" t="s">
        <v>37</v>
      </c>
      <c r="C145" s="32" t="s">
        <v>320</v>
      </c>
      <c r="D145" s="42"/>
      <c r="E145" s="15">
        <v>3</v>
      </c>
      <c r="F145" s="15"/>
      <c r="G145" s="15"/>
      <c r="H145" s="15"/>
      <c r="I145" s="15"/>
      <c r="J145" s="43"/>
      <c r="K145" s="42">
        <v>6</v>
      </c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44"/>
      <c r="Z145" s="42">
        <v>0</v>
      </c>
      <c r="AA145" s="43">
        <v>1</v>
      </c>
    </row>
    <row r="146" spans="1:28" x14ac:dyDescent="0.25">
      <c r="A146" s="6">
        <v>142</v>
      </c>
      <c r="B146" s="32" t="s">
        <v>48</v>
      </c>
      <c r="C146" s="32" t="s">
        <v>311</v>
      </c>
      <c r="D146" s="42"/>
      <c r="E146" s="15">
        <v>9</v>
      </c>
      <c r="F146" s="15"/>
      <c r="G146" s="15"/>
      <c r="H146" s="15"/>
      <c r="I146" s="15"/>
      <c r="J146" s="43"/>
      <c r="K146" s="42">
        <v>8</v>
      </c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44"/>
      <c r="Z146" s="42">
        <v>0</v>
      </c>
      <c r="AA146" s="43">
        <v>1</v>
      </c>
    </row>
    <row r="147" spans="1:28" x14ac:dyDescent="0.25">
      <c r="A147" s="6">
        <v>143</v>
      </c>
      <c r="B147" s="32" t="s">
        <v>124</v>
      </c>
      <c r="C147" s="32" t="s">
        <v>321</v>
      </c>
      <c r="D147" s="42"/>
      <c r="E147" s="15"/>
      <c r="F147" s="15">
        <v>7</v>
      </c>
      <c r="G147" s="15"/>
      <c r="H147" s="15"/>
      <c r="I147" s="15"/>
      <c r="J147" s="43"/>
      <c r="K147" s="42"/>
      <c r="L147" s="15"/>
      <c r="M147" s="15">
        <v>5</v>
      </c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43"/>
      <c r="Z147" s="42">
        <v>0</v>
      </c>
      <c r="AA147" s="43">
        <v>1</v>
      </c>
    </row>
    <row r="148" spans="1:28" x14ac:dyDescent="0.25">
      <c r="A148" s="6">
        <v>144</v>
      </c>
      <c r="B148" s="32" t="s">
        <v>90</v>
      </c>
      <c r="C148" s="32" t="s">
        <v>309</v>
      </c>
      <c r="D148" s="42"/>
      <c r="E148" s="15"/>
      <c r="F148" s="15"/>
      <c r="G148" s="15"/>
      <c r="H148" s="15">
        <v>1</v>
      </c>
      <c r="I148" s="15">
        <v>10</v>
      </c>
      <c r="J148" s="43">
        <v>1</v>
      </c>
      <c r="K148" s="42"/>
      <c r="L148" s="15">
        <v>5</v>
      </c>
      <c r="M148" s="15"/>
      <c r="N148" s="15"/>
      <c r="O148" s="15"/>
      <c r="P148" s="15"/>
      <c r="Q148" s="16"/>
      <c r="R148" s="15"/>
      <c r="S148" s="15"/>
      <c r="T148" s="15"/>
      <c r="U148" s="15"/>
      <c r="V148" s="15"/>
      <c r="W148" s="16"/>
      <c r="X148" s="16"/>
      <c r="Y148" s="44"/>
      <c r="Z148" s="42">
        <v>0</v>
      </c>
      <c r="AA148" s="43">
        <v>1</v>
      </c>
    </row>
    <row r="149" spans="1:28" x14ac:dyDescent="0.25">
      <c r="A149" s="6">
        <v>145</v>
      </c>
      <c r="B149" s="32" t="s">
        <v>91</v>
      </c>
      <c r="C149" s="32" t="s">
        <v>337</v>
      </c>
      <c r="D149" s="42"/>
      <c r="E149" s="15"/>
      <c r="F149" s="15"/>
      <c r="G149" s="15"/>
      <c r="H149" s="15">
        <v>1</v>
      </c>
      <c r="I149" s="15"/>
      <c r="J149" s="43"/>
      <c r="K149" s="42"/>
      <c r="L149" s="15">
        <v>8</v>
      </c>
      <c r="M149" s="15"/>
      <c r="N149" s="15"/>
      <c r="O149" s="15"/>
      <c r="P149" s="15"/>
      <c r="Q149" s="16"/>
      <c r="R149" s="15"/>
      <c r="S149" s="15"/>
      <c r="T149" s="15"/>
      <c r="U149" s="15"/>
      <c r="V149" s="15"/>
      <c r="W149" s="16"/>
      <c r="X149" s="16"/>
      <c r="Y149" s="44"/>
      <c r="Z149" s="42">
        <v>0</v>
      </c>
      <c r="AA149" s="43">
        <v>1</v>
      </c>
    </row>
    <row r="150" spans="1:28" x14ac:dyDescent="0.25">
      <c r="A150" s="6">
        <v>146</v>
      </c>
      <c r="B150" s="32" t="s">
        <v>120</v>
      </c>
      <c r="C150" s="32" t="s">
        <v>337</v>
      </c>
      <c r="D150" s="46"/>
      <c r="E150" s="47"/>
      <c r="F150" s="15"/>
      <c r="G150" s="15"/>
      <c r="H150" s="15">
        <v>2</v>
      </c>
      <c r="I150" s="15"/>
      <c r="J150" s="43"/>
      <c r="K150" s="42"/>
      <c r="L150" s="15"/>
      <c r="M150" s="15">
        <v>7</v>
      </c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3"/>
      <c r="Y150" s="43"/>
      <c r="Z150" s="42">
        <v>0</v>
      </c>
      <c r="AA150" s="43">
        <v>1</v>
      </c>
      <c r="AB150" s="27" t="s">
        <v>382</v>
      </c>
    </row>
    <row r="151" spans="1:28" x14ac:dyDescent="0.25">
      <c r="A151" s="6">
        <v>147</v>
      </c>
      <c r="B151" s="32" t="s">
        <v>93</v>
      </c>
      <c r="C151" s="32" t="s">
        <v>316</v>
      </c>
      <c r="D151" s="42"/>
      <c r="E151" s="15"/>
      <c r="F151" s="15"/>
      <c r="G151" s="15"/>
      <c r="H151" s="15">
        <v>2</v>
      </c>
      <c r="I151" s="15"/>
      <c r="J151" s="43"/>
      <c r="K151" s="42"/>
      <c r="L151" s="15">
        <v>7</v>
      </c>
      <c r="M151" s="15"/>
      <c r="N151" s="15"/>
      <c r="O151" s="15"/>
      <c r="P151" s="15"/>
      <c r="Q151" s="16"/>
      <c r="R151" s="15"/>
      <c r="S151" s="15"/>
      <c r="T151" s="15"/>
      <c r="U151" s="15"/>
      <c r="V151" s="15"/>
      <c r="W151" s="16"/>
      <c r="X151" s="16"/>
      <c r="Y151" s="44"/>
      <c r="Z151" s="42">
        <v>0</v>
      </c>
      <c r="AA151" s="43">
        <v>1</v>
      </c>
    </row>
    <row r="152" spans="1:28" x14ac:dyDescent="0.25">
      <c r="A152" s="6">
        <v>148</v>
      </c>
      <c r="B152" s="32" t="s">
        <v>94</v>
      </c>
      <c r="C152" s="32" t="s">
        <v>320</v>
      </c>
      <c r="D152" s="42"/>
      <c r="E152" s="15"/>
      <c r="F152" s="15"/>
      <c r="G152" s="15"/>
      <c r="H152" s="15">
        <v>4</v>
      </c>
      <c r="I152" s="15">
        <v>5</v>
      </c>
      <c r="J152" s="43">
        <v>1</v>
      </c>
      <c r="K152" s="42"/>
      <c r="L152" s="15">
        <v>4</v>
      </c>
      <c r="M152" s="15"/>
      <c r="N152" s="15"/>
      <c r="O152" s="15"/>
      <c r="P152" s="15"/>
      <c r="Q152" s="16"/>
      <c r="R152" s="15"/>
      <c r="S152" s="15"/>
      <c r="T152" s="15"/>
      <c r="U152" s="15"/>
      <c r="V152" s="15"/>
      <c r="W152" s="16"/>
      <c r="X152" s="16"/>
      <c r="Y152" s="44"/>
      <c r="Z152" s="42">
        <v>0</v>
      </c>
      <c r="AA152" s="43">
        <v>1</v>
      </c>
    </row>
    <row r="153" spans="1:28" x14ac:dyDescent="0.25">
      <c r="A153" s="6">
        <v>149</v>
      </c>
      <c r="B153" s="32" t="s">
        <v>261</v>
      </c>
      <c r="C153" s="32" t="s">
        <v>318</v>
      </c>
      <c r="D153" s="42"/>
      <c r="E153" s="15"/>
      <c r="F153" s="15"/>
      <c r="G153" s="15"/>
      <c r="H153" s="15">
        <v>4</v>
      </c>
      <c r="I153" s="15"/>
      <c r="J153" s="43"/>
      <c r="K153" s="42"/>
      <c r="L153" s="15"/>
      <c r="M153" s="15"/>
      <c r="N153" s="15">
        <v>4</v>
      </c>
      <c r="O153" s="15"/>
      <c r="P153" s="15"/>
      <c r="Q153" s="15"/>
      <c r="R153" s="15"/>
      <c r="S153" s="15"/>
      <c r="T153" s="15"/>
      <c r="U153" s="15"/>
      <c r="V153" s="15"/>
      <c r="W153" s="16"/>
      <c r="X153" s="16"/>
      <c r="Y153" s="44"/>
      <c r="Z153" s="42">
        <v>0</v>
      </c>
      <c r="AA153" s="43">
        <v>1</v>
      </c>
    </row>
    <row r="154" spans="1:28" x14ac:dyDescent="0.25">
      <c r="A154" s="6">
        <v>150</v>
      </c>
      <c r="B154" s="32" t="s">
        <v>122</v>
      </c>
      <c r="C154" s="32" t="s">
        <v>328</v>
      </c>
      <c r="D154" s="42"/>
      <c r="E154" s="15"/>
      <c r="F154" s="15"/>
      <c r="G154" s="15"/>
      <c r="H154" s="15">
        <v>9</v>
      </c>
      <c r="I154" s="15"/>
      <c r="J154" s="43"/>
      <c r="K154" s="42"/>
      <c r="L154" s="15"/>
      <c r="M154" s="15">
        <v>4</v>
      </c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43"/>
      <c r="Z154" s="42">
        <v>0</v>
      </c>
      <c r="AA154" s="43">
        <v>1</v>
      </c>
    </row>
    <row r="155" spans="1:28" x14ac:dyDescent="0.25">
      <c r="A155" s="6">
        <v>151</v>
      </c>
      <c r="B155" s="32" t="s">
        <v>264</v>
      </c>
      <c r="C155" s="32" t="s">
        <v>336</v>
      </c>
      <c r="D155" s="46"/>
      <c r="E155" s="47"/>
      <c r="F155" s="47"/>
      <c r="G155" s="15"/>
      <c r="H155" s="15"/>
      <c r="I155" s="15"/>
      <c r="J155" s="43"/>
      <c r="K155" s="42"/>
      <c r="L155" s="15"/>
      <c r="M155" s="15"/>
      <c r="N155" s="15">
        <v>7</v>
      </c>
      <c r="O155" s="15"/>
      <c r="P155" s="15"/>
      <c r="Q155" s="15"/>
      <c r="R155" s="15"/>
      <c r="S155" s="15"/>
      <c r="T155" s="15"/>
      <c r="U155" s="15"/>
      <c r="V155" s="15"/>
      <c r="W155" s="16"/>
      <c r="X155" s="16"/>
      <c r="Y155" s="44"/>
      <c r="Z155" s="42">
        <v>0</v>
      </c>
      <c r="AA155" s="43">
        <v>1</v>
      </c>
      <c r="AB155" t="s">
        <v>386</v>
      </c>
    </row>
    <row r="156" spans="1:28" x14ac:dyDescent="0.25">
      <c r="A156" s="6">
        <v>152</v>
      </c>
      <c r="B156" s="32" t="s">
        <v>267</v>
      </c>
      <c r="C156" s="32" t="s">
        <v>315</v>
      </c>
      <c r="D156" s="42"/>
      <c r="E156" s="15"/>
      <c r="F156" s="15"/>
      <c r="G156" s="15"/>
      <c r="H156" s="15"/>
      <c r="I156" s="15"/>
      <c r="J156" s="43">
        <v>14</v>
      </c>
      <c r="K156" s="42"/>
      <c r="L156" s="15"/>
      <c r="M156" s="15"/>
      <c r="N156" s="15">
        <v>8</v>
      </c>
      <c r="O156" s="15"/>
      <c r="P156" s="15"/>
      <c r="Q156" s="15"/>
      <c r="R156" s="15"/>
      <c r="S156" s="15"/>
      <c r="T156" s="15"/>
      <c r="U156" s="15"/>
      <c r="V156" s="15"/>
      <c r="W156" s="16"/>
      <c r="X156" s="16"/>
      <c r="Y156" s="44"/>
      <c r="Z156" s="42">
        <v>0</v>
      </c>
      <c r="AA156" s="43">
        <v>1</v>
      </c>
    </row>
    <row r="157" spans="1:28" x14ac:dyDescent="0.25">
      <c r="A157" s="6">
        <v>153</v>
      </c>
      <c r="B157" s="32" t="s">
        <v>266</v>
      </c>
      <c r="C157" s="32" t="s">
        <v>315</v>
      </c>
      <c r="D157" s="42"/>
      <c r="E157" s="15"/>
      <c r="F157" s="15"/>
      <c r="G157" s="15"/>
      <c r="H157" s="15"/>
      <c r="I157" s="15"/>
      <c r="J157" s="43">
        <v>6</v>
      </c>
      <c r="K157" s="42"/>
      <c r="L157" s="15"/>
      <c r="M157" s="15"/>
      <c r="N157" s="15">
        <v>7</v>
      </c>
      <c r="O157" s="15"/>
      <c r="P157" s="15"/>
      <c r="Q157" s="15"/>
      <c r="R157" s="15"/>
      <c r="S157" s="15"/>
      <c r="T157" s="15"/>
      <c r="U157" s="15"/>
      <c r="V157" s="15"/>
      <c r="W157" s="16"/>
      <c r="X157" s="16"/>
      <c r="Y157" s="44"/>
      <c r="Z157" s="42">
        <v>0</v>
      </c>
      <c r="AA157" s="43">
        <v>1</v>
      </c>
    </row>
    <row r="158" spans="1:28" ht="15.75" thickBot="1" x14ac:dyDescent="0.3">
      <c r="A158" s="6">
        <v>154</v>
      </c>
      <c r="B158" s="35" t="s">
        <v>263</v>
      </c>
      <c r="C158" s="35" t="s">
        <v>316</v>
      </c>
      <c r="D158" s="48"/>
      <c r="E158" s="49"/>
      <c r="F158" s="5"/>
      <c r="G158" s="5"/>
      <c r="H158" s="5"/>
      <c r="I158" s="5"/>
      <c r="J158" s="50"/>
      <c r="K158" s="51"/>
      <c r="L158" s="5"/>
      <c r="M158" s="5"/>
      <c r="N158" s="5">
        <v>6</v>
      </c>
      <c r="O158" s="5"/>
      <c r="P158" s="5"/>
      <c r="Q158" s="5"/>
      <c r="R158" s="5"/>
      <c r="S158" s="5"/>
      <c r="T158" s="5"/>
      <c r="U158" s="5"/>
      <c r="V158" s="5"/>
      <c r="W158" s="52"/>
      <c r="X158" s="52"/>
      <c r="Y158" s="62"/>
      <c r="Z158" s="51">
        <v>0</v>
      </c>
      <c r="AA158" s="50">
        <v>1</v>
      </c>
      <c r="AB158" s="27" t="s">
        <v>385</v>
      </c>
    </row>
    <row r="159" spans="1:28" x14ac:dyDescent="0.25">
      <c r="O159" s="18"/>
      <c r="Z159" s="11">
        <f>SUM(Z5:Z158)</f>
        <v>154</v>
      </c>
      <c r="AA159" s="11">
        <f>SUM(AA5:AA158)</f>
        <v>234</v>
      </c>
    </row>
    <row r="160" spans="1:28" x14ac:dyDescent="0.25">
      <c r="C160" s="47"/>
      <c r="D160" s="18" t="s">
        <v>416</v>
      </c>
      <c r="O160" s="18"/>
      <c r="Z160" s="11"/>
      <c r="AA160" s="11"/>
    </row>
    <row r="161" spans="9:22" x14ac:dyDescent="0.25"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9:22" x14ac:dyDescent="0.25"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9:22" x14ac:dyDescent="0.25"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9:22" x14ac:dyDescent="0.25"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9:22" x14ac:dyDescent="0.25"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9:22" x14ac:dyDescent="0.25"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9:22" x14ac:dyDescent="0.25"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9:22" x14ac:dyDescent="0.25"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9:22" x14ac:dyDescent="0.25"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9:22" x14ac:dyDescent="0.25"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9:22" x14ac:dyDescent="0.25"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9:22" x14ac:dyDescent="0.25"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9:22" x14ac:dyDescent="0.25"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9:22" x14ac:dyDescent="0.25"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9:22" x14ac:dyDescent="0.25"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9:22" x14ac:dyDescent="0.25"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9:22" x14ac:dyDescent="0.25"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9:22" x14ac:dyDescent="0.25"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9:22" x14ac:dyDescent="0.25"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9:22" x14ac:dyDescent="0.25"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9:22" x14ac:dyDescent="0.25"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9:22" x14ac:dyDescent="0.25"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9:22" x14ac:dyDescent="0.25"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9:22" x14ac:dyDescent="0.25"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9:22" x14ac:dyDescent="0.25"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9:22" x14ac:dyDescent="0.25"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9:22" x14ac:dyDescent="0.25"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9:22" x14ac:dyDescent="0.25"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9:22" x14ac:dyDescent="0.25"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9:22" x14ac:dyDescent="0.25"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9:22" x14ac:dyDescent="0.25"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9:22" x14ac:dyDescent="0.25"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9:22" x14ac:dyDescent="0.25"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9:22" x14ac:dyDescent="0.25"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9:22" x14ac:dyDescent="0.25"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9:22" x14ac:dyDescent="0.25"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9:22" x14ac:dyDescent="0.25"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9:22" x14ac:dyDescent="0.25"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9:22" x14ac:dyDescent="0.25"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9:22" x14ac:dyDescent="0.25"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9:22" x14ac:dyDescent="0.25"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9:22" x14ac:dyDescent="0.25"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9:22" x14ac:dyDescent="0.25"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9:22" x14ac:dyDescent="0.25"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9:22" x14ac:dyDescent="0.25"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9:22" x14ac:dyDescent="0.25"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9:22" x14ac:dyDescent="0.25"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9:22" x14ac:dyDescent="0.25"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9:22" x14ac:dyDescent="0.25"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9:22" x14ac:dyDescent="0.25"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9:22" x14ac:dyDescent="0.25">
      <c r="K211"/>
      <c r="L211"/>
      <c r="M211"/>
      <c r="N211"/>
      <c r="O211"/>
      <c r="P211"/>
      <c r="Q211"/>
      <c r="R211"/>
      <c r="S211"/>
      <c r="T211"/>
      <c r="U211"/>
      <c r="V211"/>
    </row>
    <row r="212" spans="9:22" x14ac:dyDescent="0.25">
      <c r="K212"/>
      <c r="L212"/>
      <c r="M212"/>
      <c r="N212"/>
      <c r="O212"/>
      <c r="P212"/>
      <c r="Q212"/>
      <c r="R212"/>
      <c r="S212"/>
      <c r="T212"/>
      <c r="U212"/>
      <c r="V212"/>
    </row>
    <row r="213" spans="9:22" x14ac:dyDescent="0.25">
      <c r="K213"/>
      <c r="L213"/>
      <c r="M213"/>
      <c r="N213"/>
      <c r="O213"/>
      <c r="P213"/>
      <c r="Q213"/>
      <c r="R213"/>
      <c r="S213"/>
      <c r="T213"/>
      <c r="U213"/>
      <c r="V213"/>
    </row>
    <row r="214" spans="9:22" x14ac:dyDescent="0.25">
      <c r="K214"/>
      <c r="L214"/>
      <c r="M214"/>
      <c r="N214"/>
      <c r="O214"/>
      <c r="P214"/>
      <c r="Q214"/>
      <c r="R214"/>
      <c r="S214"/>
      <c r="T214"/>
      <c r="U214"/>
      <c r="V214"/>
    </row>
    <row r="215" spans="9:22" x14ac:dyDescent="0.25">
      <c r="K215"/>
      <c r="L215"/>
      <c r="M215"/>
      <c r="N215"/>
      <c r="O215"/>
      <c r="P215"/>
      <c r="Q215"/>
      <c r="R215"/>
      <c r="S215"/>
      <c r="T215"/>
      <c r="U215"/>
      <c r="V215"/>
    </row>
    <row r="216" spans="9:22" x14ac:dyDescent="0.25">
      <c r="L216"/>
      <c r="M216"/>
      <c r="N216"/>
      <c r="O216"/>
      <c r="P216"/>
      <c r="Q216"/>
      <c r="R216"/>
      <c r="S216"/>
      <c r="T216"/>
      <c r="U216"/>
      <c r="V216"/>
    </row>
    <row r="217" spans="9:22" x14ac:dyDescent="0.25">
      <c r="L217"/>
      <c r="M217"/>
      <c r="N217"/>
      <c r="O217"/>
      <c r="P217"/>
      <c r="Q217"/>
      <c r="R217"/>
      <c r="S217"/>
      <c r="T217"/>
      <c r="U217"/>
      <c r="V217"/>
    </row>
    <row r="218" spans="9:22" x14ac:dyDescent="0.25">
      <c r="L218"/>
      <c r="M218"/>
      <c r="N218"/>
      <c r="O218"/>
      <c r="P218"/>
      <c r="Q218"/>
      <c r="R218"/>
      <c r="S218"/>
      <c r="T218"/>
      <c r="U218"/>
      <c r="V218"/>
    </row>
    <row r="219" spans="9:22" x14ac:dyDescent="0.25">
      <c r="L219"/>
      <c r="M219"/>
      <c r="N219"/>
      <c r="O219"/>
      <c r="P219"/>
      <c r="Q219"/>
      <c r="R219"/>
      <c r="S219"/>
      <c r="T219"/>
      <c r="U219"/>
      <c r="V219"/>
    </row>
    <row r="220" spans="9:22" x14ac:dyDescent="0.25">
      <c r="L220"/>
      <c r="M220"/>
      <c r="N220"/>
      <c r="O220"/>
      <c r="P220"/>
      <c r="Q220"/>
      <c r="R220"/>
      <c r="S220"/>
      <c r="T220"/>
      <c r="U220"/>
      <c r="V220"/>
    </row>
    <row r="221" spans="9:22" x14ac:dyDescent="0.25">
      <c r="L221"/>
      <c r="M221"/>
      <c r="N221"/>
      <c r="O221"/>
      <c r="P221"/>
      <c r="Q221"/>
      <c r="R221"/>
      <c r="S221"/>
      <c r="T221"/>
      <c r="U221"/>
      <c r="V221"/>
    </row>
    <row r="222" spans="9:22" x14ac:dyDescent="0.25">
      <c r="L222"/>
      <c r="M222"/>
      <c r="N222"/>
      <c r="O222"/>
      <c r="P222"/>
      <c r="Q222"/>
      <c r="R222"/>
      <c r="S222"/>
      <c r="T222"/>
      <c r="U222"/>
      <c r="V222"/>
    </row>
    <row r="223" spans="9:22" x14ac:dyDescent="0.25">
      <c r="L223"/>
      <c r="M223"/>
      <c r="N223"/>
      <c r="O223"/>
      <c r="P223"/>
      <c r="Q223"/>
      <c r="R223"/>
      <c r="S223"/>
      <c r="T223"/>
      <c r="U223"/>
      <c r="V223"/>
    </row>
    <row r="224" spans="9:22" x14ac:dyDescent="0.25">
      <c r="L224"/>
      <c r="M224"/>
      <c r="N224"/>
      <c r="O224"/>
      <c r="P224"/>
      <c r="Q224"/>
      <c r="R224"/>
      <c r="S224"/>
      <c r="T224"/>
      <c r="U224"/>
      <c r="V224"/>
    </row>
    <row r="225" spans="12:22" x14ac:dyDescent="0.25">
      <c r="L225"/>
      <c r="M225"/>
      <c r="N225"/>
      <c r="O225"/>
      <c r="P225"/>
      <c r="Q225"/>
      <c r="R225"/>
      <c r="S225"/>
      <c r="T225"/>
      <c r="U225"/>
      <c r="V225"/>
    </row>
    <row r="226" spans="12:22" x14ac:dyDescent="0.25">
      <c r="L226"/>
      <c r="M226"/>
      <c r="N226"/>
      <c r="O226"/>
      <c r="P226"/>
      <c r="Q226"/>
      <c r="R226"/>
      <c r="S226"/>
      <c r="T226"/>
      <c r="U226"/>
      <c r="V226"/>
    </row>
    <row r="227" spans="12:22" x14ac:dyDescent="0.25">
      <c r="L227"/>
      <c r="M227"/>
      <c r="N227"/>
      <c r="O227"/>
      <c r="P227"/>
      <c r="Q227"/>
      <c r="R227"/>
      <c r="S227"/>
      <c r="T227"/>
      <c r="U227"/>
      <c r="V227"/>
    </row>
    <row r="228" spans="12:22" x14ac:dyDescent="0.25">
      <c r="L228"/>
      <c r="M228"/>
      <c r="N228"/>
      <c r="O228"/>
      <c r="P228"/>
      <c r="Q228"/>
      <c r="R228"/>
      <c r="S228"/>
      <c r="T228"/>
      <c r="U228"/>
      <c r="V228"/>
    </row>
    <row r="229" spans="12:22" x14ac:dyDescent="0.25">
      <c r="L229"/>
      <c r="M229"/>
      <c r="N229"/>
      <c r="O229"/>
      <c r="P229"/>
      <c r="Q229"/>
      <c r="R229"/>
      <c r="S229"/>
      <c r="T229"/>
      <c r="U229"/>
      <c r="V229"/>
    </row>
    <row r="230" spans="12:22" x14ac:dyDescent="0.25">
      <c r="L230"/>
      <c r="M230"/>
      <c r="N230"/>
      <c r="O230"/>
      <c r="P230"/>
      <c r="Q230"/>
      <c r="R230"/>
      <c r="S230"/>
      <c r="T230"/>
      <c r="U230"/>
      <c r="V230"/>
    </row>
    <row r="231" spans="12:22" x14ac:dyDescent="0.25">
      <c r="L231"/>
      <c r="M231"/>
      <c r="N231"/>
      <c r="O231"/>
      <c r="P231"/>
      <c r="Q231"/>
      <c r="R231"/>
      <c r="S231"/>
      <c r="T231"/>
      <c r="U231"/>
      <c r="V231"/>
    </row>
    <row r="232" spans="12:22" x14ac:dyDescent="0.25">
      <c r="L232"/>
      <c r="M232"/>
      <c r="N232"/>
      <c r="O232"/>
      <c r="P232"/>
      <c r="Q232"/>
      <c r="R232"/>
      <c r="S232"/>
      <c r="T232"/>
      <c r="U232"/>
      <c r="V232"/>
    </row>
    <row r="233" spans="12:22" x14ac:dyDescent="0.25">
      <c r="L233"/>
      <c r="M233"/>
      <c r="N233"/>
      <c r="O233"/>
      <c r="P233"/>
      <c r="Q233"/>
      <c r="R233"/>
      <c r="S233"/>
      <c r="T233"/>
      <c r="U233"/>
      <c r="V233"/>
    </row>
    <row r="234" spans="12:22" x14ac:dyDescent="0.25">
      <c r="L234"/>
      <c r="M234"/>
      <c r="N234"/>
      <c r="O234"/>
      <c r="P234"/>
      <c r="Q234"/>
      <c r="R234"/>
      <c r="S234"/>
      <c r="T234"/>
      <c r="U234"/>
      <c r="V234"/>
    </row>
    <row r="235" spans="12:22" x14ac:dyDescent="0.25">
      <c r="L235"/>
      <c r="M235"/>
      <c r="N235"/>
      <c r="O235"/>
      <c r="P235"/>
      <c r="Q235"/>
      <c r="R235"/>
      <c r="S235"/>
      <c r="T235"/>
      <c r="U235"/>
      <c r="V235"/>
    </row>
    <row r="236" spans="12:22" x14ac:dyDescent="0.25">
      <c r="L236"/>
      <c r="M236"/>
      <c r="N236"/>
      <c r="O236"/>
      <c r="P236"/>
      <c r="Q236"/>
      <c r="R236"/>
      <c r="S236"/>
      <c r="T236"/>
      <c r="U236"/>
      <c r="V236"/>
    </row>
    <row r="237" spans="12:22" x14ac:dyDescent="0.25">
      <c r="L237"/>
      <c r="M237"/>
      <c r="N237"/>
      <c r="O237"/>
      <c r="P237"/>
      <c r="Q237"/>
      <c r="R237"/>
      <c r="S237"/>
      <c r="T237"/>
      <c r="U237"/>
      <c r="V237"/>
    </row>
    <row r="238" spans="12:22" x14ac:dyDescent="0.25">
      <c r="L238"/>
      <c r="M238"/>
      <c r="N238"/>
      <c r="O238"/>
      <c r="P238"/>
      <c r="Q238"/>
      <c r="R238"/>
      <c r="S238"/>
      <c r="T238"/>
      <c r="U238"/>
      <c r="V238"/>
    </row>
    <row r="239" spans="12:22" x14ac:dyDescent="0.25">
      <c r="L239"/>
      <c r="M239"/>
      <c r="N239"/>
      <c r="O239"/>
      <c r="P239"/>
      <c r="Q239"/>
      <c r="R239"/>
      <c r="S239"/>
      <c r="T239"/>
      <c r="U239"/>
      <c r="V239"/>
    </row>
    <row r="240" spans="12:22" x14ac:dyDescent="0.25">
      <c r="L240"/>
      <c r="M240"/>
      <c r="N240"/>
      <c r="O240"/>
      <c r="P240"/>
      <c r="Q240"/>
      <c r="R240"/>
      <c r="S240"/>
      <c r="T240"/>
      <c r="U240"/>
      <c r="V240"/>
    </row>
    <row r="241" spans="12:22" x14ac:dyDescent="0.25">
      <c r="L241"/>
      <c r="M241"/>
      <c r="N241"/>
      <c r="O241"/>
      <c r="P241"/>
      <c r="Q241"/>
      <c r="R241"/>
      <c r="S241"/>
      <c r="T241"/>
      <c r="U241"/>
      <c r="V241"/>
    </row>
    <row r="242" spans="12:22" x14ac:dyDescent="0.25">
      <c r="L242"/>
      <c r="M242"/>
      <c r="N242"/>
      <c r="O242"/>
      <c r="P242"/>
      <c r="Q242"/>
      <c r="R242"/>
      <c r="S242"/>
      <c r="T242"/>
      <c r="U242"/>
      <c r="V242"/>
    </row>
    <row r="243" spans="12:22" x14ac:dyDescent="0.25">
      <c r="L243"/>
      <c r="M243"/>
      <c r="N243"/>
      <c r="O243"/>
      <c r="P243"/>
      <c r="Q243"/>
      <c r="R243"/>
      <c r="S243"/>
      <c r="T243"/>
      <c r="U243"/>
      <c r="V243"/>
    </row>
    <row r="244" spans="12:22" x14ac:dyDescent="0.25">
      <c r="L244"/>
      <c r="M244"/>
      <c r="N244"/>
      <c r="O244"/>
      <c r="P244"/>
      <c r="Q244"/>
      <c r="R244"/>
      <c r="S244"/>
      <c r="T244"/>
      <c r="U244"/>
      <c r="V244"/>
    </row>
    <row r="245" spans="12:22" x14ac:dyDescent="0.25">
      <c r="L245"/>
      <c r="M245"/>
      <c r="N245"/>
      <c r="O245"/>
      <c r="P245"/>
      <c r="Q245"/>
      <c r="R245"/>
      <c r="S245"/>
      <c r="T245"/>
      <c r="U245"/>
      <c r="V245"/>
    </row>
    <row r="246" spans="12:22" x14ac:dyDescent="0.25">
      <c r="L246"/>
      <c r="M246"/>
      <c r="N246"/>
      <c r="O246"/>
      <c r="P246"/>
      <c r="Q246"/>
      <c r="R246"/>
      <c r="S246"/>
      <c r="T246"/>
      <c r="U246"/>
      <c r="V246"/>
    </row>
    <row r="247" spans="12:22" x14ac:dyDescent="0.25">
      <c r="L247"/>
      <c r="M247"/>
      <c r="N247"/>
      <c r="O247"/>
      <c r="P247"/>
      <c r="Q247"/>
      <c r="R247"/>
      <c r="S247"/>
      <c r="T247"/>
      <c r="U247"/>
      <c r="V247"/>
    </row>
    <row r="248" spans="12:22" x14ac:dyDescent="0.25">
      <c r="L248"/>
      <c r="M248"/>
      <c r="N248"/>
      <c r="O248"/>
      <c r="P248"/>
      <c r="Q248"/>
      <c r="R248"/>
      <c r="S248"/>
      <c r="T248"/>
      <c r="U248"/>
      <c r="V248"/>
    </row>
    <row r="249" spans="12:22" x14ac:dyDescent="0.25">
      <c r="L249"/>
      <c r="M249"/>
      <c r="N249"/>
      <c r="O249"/>
      <c r="P249"/>
      <c r="Q249"/>
      <c r="R249"/>
      <c r="S249"/>
      <c r="T249"/>
      <c r="U249"/>
      <c r="V249"/>
    </row>
    <row r="250" spans="12:22" x14ac:dyDescent="0.25">
      <c r="L250"/>
      <c r="M250"/>
      <c r="N250"/>
      <c r="O250"/>
      <c r="P250"/>
      <c r="Q250"/>
      <c r="R250"/>
      <c r="S250"/>
      <c r="T250"/>
      <c r="U250"/>
      <c r="V250"/>
    </row>
    <row r="251" spans="12:22" x14ac:dyDescent="0.25">
      <c r="L251"/>
      <c r="M251"/>
      <c r="N251"/>
      <c r="O251"/>
      <c r="P251"/>
      <c r="Q251"/>
      <c r="R251"/>
      <c r="S251"/>
      <c r="T251"/>
      <c r="U251"/>
      <c r="V251"/>
    </row>
    <row r="252" spans="12:22" x14ac:dyDescent="0.25">
      <c r="L252"/>
      <c r="M252"/>
      <c r="N252"/>
      <c r="O252"/>
      <c r="P252"/>
      <c r="Q252"/>
      <c r="R252"/>
      <c r="S252"/>
      <c r="T252"/>
      <c r="U252"/>
      <c r="V252"/>
    </row>
    <row r="253" spans="12:22" x14ac:dyDescent="0.25">
      <c r="L253"/>
      <c r="M253"/>
      <c r="N253"/>
      <c r="O253"/>
      <c r="P253"/>
      <c r="Q253"/>
      <c r="R253"/>
      <c r="S253"/>
      <c r="T253"/>
      <c r="U253"/>
      <c r="V253"/>
    </row>
    <row r="254" spans="12:22" x14ac:dyDescent="0.25">
      <c r="L254"/>
      <c r="M254"/>
      <c r="N254"/>
      <c r="O254"/>
      <c r="P254"/>
      <c r="Q254"/>
      <c r="R254"/>
      <c r="S254"/>
      <c r="T254"/>
      <c r="U254"/>
      <c r="V254"/>
    </row>
    <row r="255" spans="12:22" x14ac:dyDescent="0.25">
      <c r="L255"/>
      <c r="M255"/>
      <c r="N255"/>
      <c r="O255"/>
      <c r="P255"/>
      <c r="Q255"/>
      <c r="R255"/>
      <c r="S255"/>
      <c r="T255"/>
      <c r="U255"/>
      <c r="V255"/>
    </row>
    <row r="256" spans="12:22" x14ac:dyDescent="0.25">
      <c r="L256"/>
      <c r="M256"/>
      <c r="N256"/>
      <c r="O256"/>
      <c r="P256"/>
      <c r="Q256"/>
      <c r="R256"/>
      <c r="S256"/>
      <c r="T256"/>
      <c r="U256"/>
      <c r="V256"/>
    </row>
    <row r="257" spans="12:22" x14ac:dyDescent="0.25">
      <c r="L257"/>
      <c r="M257"/>
      <c r="N257"/>
      <c r="O257"/>
      <c r="P257"/>
      <c r="Q257"/>
      <c r="R257"/>
      <c r="S257"/>
      <c r="T257"/>
      <c r="U257"/>
      <c r="V257"/>
    </row>
    <row r="258" spans="12:22" x14ac:dyDescent="0.25">
      <c r="L258"/>
      <c r="M258"/>
      <c r="N258"/>
      <c r="O258"/>
      <c r="P258"/>
      <c r="Q258"/>
      <c r="R258"/>
      <c r="S258"/>
      <c r="T258"/>
      <c r="U258"/>
      <c r="V258"/>
    </row>
    <row r="259" spans="12:22" x14ac:dyDescent="0.25">
      <c r="L259"/>
      <c r="M259"/>
      <c r="N259"/>
      <c r="O259"/>
      <c r="P259"/>
      <c r="Q259"/>
      <c r="R259"/>
      <c r="S259"/>
      <c r="T259"/>
      <c r="U259"/>
      <c r="V259"/>
    </row>
    <row r="260" spans="12:22" x14ac:dyDescent="0.25">
      <c r="L260"/>
      <c r="M260"/>
      <c r="N260"/>
      <c r="O260"/>
      <c r="P260"/>
      <c r="Q260"/>
      <c r="R260"/>
      <c r="S260"/>
      <c r="T260"/>
      <c r="U260"/>
      <c r="V260"/>
    </row>
    <row r="261" spans="12:22" x14ac:dyDescent="0.25">
      <c r="L261"/>
      <c r="M261"/>
      <c r="N261"/>
      <c r="O261"/>
      <c r="P261"/>
      <c r="Q261"/>
      <c r="R261"/>
      <c r="S261"/>
      <c r="T261"/>
      <c r="U261"/>
      <c r="V261"/>
    </row>
    <row r="262" spans="12:22" x14ac:dyDescent="0.25">
      <c r="L262"/>
      <c r="M262"/>
      <c r="N262"/>
      <c r="O262"/>
      <c r="P262"/>
      <c r="Q262"/>
      <c r="R262"/>
      <c r="S262"/>
      <c r="T262"/>
      <c r="U262"/>
      <c r="V262"/>
    </row>
    <row r="263" spans="12:22" x14ac:dyDescent="0.25">
      <c r="L263"/>
      <c r="M263"/>
      <c r="N263"/>
      <c r="O263"/>
      <c r="P263"/>
      <c r="Q263"/>
      <c r="R263"/>
      <c r="S263"/>
      <c r="T263"/>
      <c r="U263"/>
      <c r="V263"/>
    </row>
    <row r="264" spans="12:22" x14ac:dyDescent="0.25">
      <c r="L264"/>
      <c r="M264"/>
      <c r="N264"/>
      <c r="O264"/>
      <c r="P264"/>
      <c r="Q264"/>
      <c r="R264"/>
      <c r="S264"/>
      <c r="T264"/>
      <c r="U264"/>
      <c r="V264"/>
    </row>
    <row r="265" spans="12:22" x14ac:dyDescent="0.25">
      <c r="L265"/>
      <c r="M265"/>
      <c r="N265"/>
      <c r="O265"/>
      <c r="P265"/>
      <c r="Q265"/>
      <c r="R265"/>
      <c r="S265"/>
      <c r="T265"/>
      <c r="U265"/>
      <c r="V265"/>
    </row>
    <row r="266" spans="12:22" x14ac:dyDescent="0.25">
      <c r="L266"/>
      <c r="M266"/>
      <c r="N266"/>
      <c r="O266"/>
      <c r="P266"/>
      <c r="Q266"/>
      <c r="R266"/>
      <c r="S266"/>
      <c r="T266"/>
      <c r="U266"/>
      <c r="V266"/>
    </row>
    <row r="267" spans="12:22" x14ac:dyDescent="0.25">
      <c r="L267"/>
      <c r="M267"/>
      <c r="N267"/>
      <c r="O267"/>
      <c r="P267"/>
      <c r="Q267"/>
      <c r="R267"/>
      <c r="S267"/>
      <c r="T267"/>
      <c r="U267"/>
      <c r="V267"/>
    </row>
    <row r="268" spans="12:22" x14ac:dyDescent="0.25">
      <c r="L268"/>
      <c r="M268"/>
      <c r="N268"/>
      <c r="O268"/>
      <c r="P268"/>
      <c r="Q268"/>
      <c r="R268"/>
      <c r="S268"/>
      <c r="T268"/>
      <c r="U268"/>
      <c r="V268"/>
    </row>
    <row r="269" spans="12:22" x14ac:dyDescent="0.25">
      <c r="L269"/>
      <c r="M269"/>
      <c r="N269"/>
      <c r="O269"/>
      <c r="P269"/>
      <c r="Q269"/>
      <c r="R269"/>
      <c r="S269"/>
      <c r="T269"/>
      <c r="U269"/>
      <c r="V269"/>
    </row>
    <row r="270" spans="12:22" x14ac:dyDescent="0.25">
      <c r="L270"/>
      <c r="M270"/>
      <c r="N270"/>
      <c r="O270"/>
      <c r="P270"/>
      <c r="Q270"/>
      <c r="R270"/>
      <c r="S270"/>
      <c r="T270"/>
      <c r="U270"/>
      <c r="V270"/>
    </row>
    <row r="271" spans="12:22" x14ac:dyDescent="0.25">
      <c r="L271"/>
      <c r="M271"/>
      <c r="N271"/>
      <c r="O271"/>
      <c r="P271"/>
      <c r="Q271"/>
      <c r="R271"/>
      <c r="S271"/>
      <c r="T271"/>
      <c r="U271"/>
      <c r="V271"/>
    </row>
    <row r="272" spans="12:22" x14ac:dyDescent="0.25">
      <c r="L272"/>
      <c r="M272"/>
      <c r="N272"/>
      <c r="O272"/>
      <c r="P272"/>
      <c r="Q272"/>
      <c r="R272"/>
      <c r="S272"/>
      <c r="T272"/>
      <c r="U272"/>
      <c r="V272"/>
    </row>
    <row r="273" spans="12:22" x14ac:dyDescent="0.25">
      <c r="L273"/>
      <c r="M273"/>
      <c r="N273"/>
      <c r="O273"/>
      <c r="P273"/>
      <c r="Q273"/>
      <c r="R273"/>
      <c r="S273"/>
      <c r="T273"/>
      <c r="U273"/>
      <c r="V273"/>
    </row>
    <row r="274" spans="12:22" x14ac:dyDescent="0.25">
      <c r="L274"/>
      <c r="M274"/>
      <c r="N274"/>
      <c r="O274"/>
      <c r="P274"/>
      <c r="Q274"/>
      <c r="R274"/>
      <c r="S274"/>
      <c r="T274"/>
      <c r="U274"/>
      <c r="V274"/>
    </row>
    <row r="275" spans="12:22" x14ac:dyDescent="0.25">
      <c r="L275"/>
      <c r="M275"/>
      <c r="N275"/>
      <c r="O275"/>
      <c r="P275"/>
      <c r="Q275"/>
      <c r="R275"/>
      <c r="S275"/>
      <c r="T275"/>
      <c r="U275"/>
      <c r="V275"/>
    </row>
    <row r="276" spans="12:22" x14ac:dyDescent="0.25">
      <c r="L276"/>
      <c r="M276"/>
      <c r="N276"/>
      <c r="O276"/>
      <c r="P276"/>
      <c r="Q276"/>
      <c r="R276"/>
      <c r="S276"/>
      <c r="T276"/>
      <c r="U276"/>
      <c r="V276"/>
    </row>
    <row r="277" spans="12:22" x14ac:dyDescent="0.25">
      <c r="L277"/>
      <c r="M277"/>
      <c r="N277"/>
      <c r="O277"/>
      <c r="P277"/>
      <c r="Q277"/>
      <c r="R277"/>
      <c r="S277"/>
      <c r="T277"/>
      <c r="U277"/>
      <c r="V277"/>
    </row>
    <row r="278" spans="12:22" x14ac:dyDescent="0.25">
      <c r="L278"/>
      <c r="M278"/>
      <c r="N278"/>
      <c r="O278"/>
      <c r="P278"/>
      <c r="Q278"/>
      <c r="R278"/>
      <c r="S278"/>
      <c r="T278"/>
      <c r="U278"/>
      <c r="V278"/>
    </row>
    <row r="279" spans="12:22" x14ac:dyDescent="0.25">
      <c r="L279"/>
      <c r="M279"/>
      <c r="N279"/>
      <c r="O279"/>
      <c r="P279"/>
      <c r="Q279"/>
      <c r="R279"/>
      <c r="S279"/>
      <c r="T279"/>
      <c r="U279"/>
      <c r="V279"/>
    </row>
    <row r="280" spans="12:22" x14ac:dyDescent="0.25">
      <c r="L280"/>
      <c r="M280"/>
      <c r="N280"/>
      <c r="O280"/>
      <c r="P280"/>
      <c r="Q280"/>
      <c r="R280"/>
      <c r="S280"/>
      <c r="T280"/>
      <c r="U280"/>
      <c r="V280"/>
    </row>
    <row r="281" spans="12:22" x14ac:dyDescent="0.25">
      <c r="L281"/>
      <c r="M281"/>
      <c r="N281"/>
      <c r="O281"/>
      <c r="P281"/>
      <c r="Q281"/>
      <c r="R281"/>
      <c r="S281"/>
      <c r="T281"/>
      <c r="U281"/>
      <c r="V281"/>
    </row>
    <row r="282" spans="12:22" x14ac:dyDescent="0.25">
      <c r="L282"/>
      <c r="M282"/>
      <c r="N282"/>
      <c r="O282"/>
      <c r="P282"/>
      <c r="Q282"/>
      <c r="R282"/>
      <c r="S282"/>
      <c r="T282"/>
      <c r="U282"/>
      <c r="V282"/>
    </row>
    <row r="283" spans="12:22" x14ac:dyDescent="0.25">
      <c r="L283"/>
      <c r="M283"/>
      <c r="N283"/>
      <c r="O283"/>
      <c r="P283"/>
      <c r="Q283"/>
      <c r="R283"/>
      <c r="S283"/>
      <c r="T283"/>
      <c r="U283"/>
      <c r="V283"/>
    </row>
    <row r="284" spans="12:22" x14ac:dyDescent="0.25">
      <c r="L284"/>
      <c r="M284"/>
      <c r="N284"/>
      <c r="O284"/>
      <c r="P284"/>
      <c r="Q284"/>
      <c r="R284"/>
      <c r="S284"/>
      <c r="T284"/>
      <c r="U284"/>
      <c r="V284"/>
    </row>
    <row r="285" spans="12:22" x14ac:dyDescent="0.25">
      <c r="L285"/>
      <c r="M285"/>
      <c r="N285"/>
      <c r="O285"/>
      <c r="P285"/>
      <c r="Q285"/>
      <c r="R285"/>
      <c r="S285"/>
      <c r="T285"/>
      <c r="U285"/>
      <c r="V285"/>
    </row>
    <row r="286" spans="12:22" x14ac:dyDescent="0.25">
      <c r="L286"/>
      <c r="M286"/>
      <c r="N286"/>
      <c r="O286"/>
      <c r="P286"/>
      <c r="Q286"/>
      <c r="R286"/>
      <c r="S286"/>
      <c r="T286"/>
      <c r="U286"/>
      <c r="V286"/>
    </row>
    <row r="287" spans="12:22" x14ac:dyDescent="0.25">
      <c r="L287"/>
      <c r="M287"/>
      <c r="N287"/>
      <c r="O287"/>
      <c r="P287"/>
      <c r="Q287"/>
      <c r="R287"/>
      <c r="S287"/>
      <c r="T287"/>
      <c r="U287"/>
      <c r="V287"/>
    </row>
    <row r="288" spans="12:22" x14ac:dyDescent="0.25">
      <c r="L288"/>
      <c r="M288"/>
      <c r="N288"/>
      <c r="O288"/>
      <c r="P288"/>
      <c r="Q288"/>
      <c r="R288"/>
      <c r="S288"/>
      <c r="T288"/>
      <c r="U288"/>
      <c r="V288"/>
    </row>
    <row r="289" spans="12:22" x14ac:dyDescent="0.25">
      <c r="L289"/>
      <c r="M289"/>
      <c r="N289"/>
      <c r="O289"/>
      <c r="P289"/>
      <c r="Q289"/>
      <c r="R289"/>
      <c r="S289"/>
      <c r="T289"/>
      <c r="U289"/>
      <c r="V289"/>
    </row>
    <row r="290" spans="12:22" x14ac:dyDescent="0.25">
      <c r="L290"/>
      <c r="M290"/>
      <c r="N290"/>
      <c r="O290"/>
      <c r="P290"/>
      <c r="Q290"/>
      <c r="R290"/>
      <c r="S290"/>
      <c r="T290"/>
      <c r="U290"/>
      <c r="V290"/>
    </row>
    <row r="291" spans="12:22" x14ac:dyDescent="0.25">
      <c r="L291"/>
      <c r="M291"/>
      <c r="N291"/>
      <c r="O291"/>
      <c r="P291"/>
      <c r="Q291"/>
      <c r="R291"/>
      <c r="S291"/>
      <c r="T291"/>
      <c r="U291"/>
      <c r="V291"/>
    </row>
    <row r="292" spans="12:22" x14ac:dyDescent="0.25">
      <c r="R292"/>
      <c r="S292"/>
      <c r="T292"/>
      <c r="U292"/>
      <c r="V292"/>
    </row>
    <row r="293" spans="12:22" x14ac:dyDescent="0.25">
      <c r="R293"/>
      <c r="S293"/>
      <c r="T293"/>
      <c r="U293"/>
      <c r="V293"/>
    </row>
    <row r="294" spans="12:22" x14ac:dyDescent="0.25">
      <c r="R294"/>
      <c r="S294"/>
      <c r="T294"/>
      <c r="U294"/>
      <c r="V294"/>
    </row>
    <row r="295" spans="12:22" x14ac:dyDescent="0.25">
      <c r="R295"/>
      <c r="S295"/>
      <c r="T295"/>
      <c r="U295"/>
      <c r="V295"/>
    </row>
    <row r="296" spans="12:22" x14ac:dyDescent="0.25">
      <c r="R296"/>
      <c r="S296"/>
      <c r="T296"/>
      <c r="U296"/>
      <c r="V296"/>
    </row>
    <row r="297" spans="12:22" x14ac:dyDescent="0.25">
      <c r="R297"/>
      <c r="S297"/>
      <c r="T297"/>
      <c r="U297"/>
      <c r="V297"/>
    </row>
    <row r="298" spans="12:22" x14ac:dyDescent="0.25">
      <c r="R298"/>
      <c r="S298"/>
      <c r="T298"/>
      <c r="U298"/>
      <c r="V298"/>
    </row>
    <row r="299" spans="12:22" x14ac:dyDescent="0.25">
      <c r="V299"/>
    </row>
  </sheetData>
  <sortState xmlns:xlrd2="http://schemas.microsoft.com/office/spreadsheetml/2017/richdata2" ref="A5:AB158">
    <sortCondition descending="1" ref="Z5:Z158"/>
    <sortCondition descending="1" ref="AA5:AA158"/>
  </sortState>
  <mergeCells count="1">
    <mergeCell ref="B2:AA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5171D-4E6F-42B4-968A-C35CF0A69909}">
  <dimension ref="A2:AK134"/>
  <sheetViews>
    <sheetView workbookViewId="0">
      <pane xSplit="2" topLeftCell="C1" activePane="topRight" state="frozen"/>
      <selection pane="topRight" activeCell="G1" sqref="G1"/>
    </sheetView>
  </sheetViews>
  <sheetFormatPr defaultRowHeight="15" x14ac:dyDescent="0.25"/>
  <cols>
    <col min="1" max="1" width="5" customWidth="1"/>
    <col min="2" max="2" width="24.5703125" style="3" customWidth="1"/>
    <col min="3" max="3" width="9.5703125" style="3" customWidth="1"/>
    <col min="4" max="27" width="7.140625" style="3" customWidth="1"/>
    <col min="28" max="28" width="9.140625" style="23"/>
    <col min="29" max="35" width="9.140625" style="3"/>
  </cols>
  <sheetData>
    <row r="2" spans="1:37" ht="15.75" x14ac:dyDescent="0.25">
      <c r="B2" s="161" t="s">
        <v>417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3"/>
    </row>
    <row r="3" spans="1:37" ht="15" customHeight="1" thickBot="1" x14ac:dyDescent="0.3">
      <c r="K3" s="26"/>
      <c r="L3" s="26"/>
      <c r="M3" s="26"/>
      <c r="N3" s="26"/>
      <c r="O3" s="10"/>
      <c r="P3" s="10"/>
      <c r="Q3" s="10"/>
    </row>
    <row r="4" spans="1:37" ht="24.75" thickBot="1" x14ac:dyDescent="0.3">
      <c r="B4" s="4" t="s">
        <v>306</v>
      </c>
      <c r="C4" s="4" t="s">
        <v>307</v>
      </c>
      <c r="D4" s="56" t="s">
        <v>0</v>
      </c>
      <c r="E4" s="28" t="s">
        <v>1</v>
      </c>
      <c r="F4" s="28" t="s">
        <v>2</v>
      </c>
      <c r="G4" s="28" t="s">
        <v>231</v>
      </c>
      <c r="H4" s="28" t="s">
        <v>232</v>
      </c>
      <c r="I4" s="28" t="s">
        <v>233</v>
      </c>
      <c r="J4" s="28" t="s">
        <v>234</v>
      </c>
      <c r="K4" s="28" t="s">
        <v>229</v>
      </c>
      <c r="L4" s="28" t="s">
        <v>126</v>
      </c>
      <c r="M4" s="28" t="s">
        <v>127</v>
      </c>
      <c r="N4" s="28" t="s">
        <v>230</v>
      </c>
      <c r="O4" s="28" t="s">
        <v>235</v>
      </c>
      <c r="P4" s="28" t="s">
        <v>236</v>
      </c>
      <c r="Q4" s="28" t="s">
        <v>237</v>
      </c>
      <c r="R4" s="29" t="s">
        <v>238</v>
      </c>
      <c r="S4" s="29" t="s">
        <v>239</v>
      </c>
      <c r="T4" s="29" t="s">
        <v>240</v>
      </c>
      <c r="U4" s="29" t="s">
        <v>241</v>
      </c>
      <c r="V4" s="29" t="s">
        <v>242</v>
      </c>
      <c r="W4" s="29" t="s">
        <v>270</v>
      </c>
      <c r="X4" s="29" t="s">
        <v>271</v>
      </c>
      <c r="Y4" s="29" t="s">
        <v>272</v>
      </c>
      <c r="Z4" s="30" t="s">
        <v>269</v>
      </c>
      <c r="AA4" s="30" t="s">
        <v>303</v>
      </c>
    </row>
    <row r="5" spans="1:37" s="3" customFormat="1" x14ac:dyDescent="0.25">
      <c r="A5" s="12">
        <v>1</v>
      </c>
      <c r="B5" s="58" t="s">
        <v>132</v>
      </c>
      <c r="C5" s="58" t="s">
        <v>322</v>
      </c>
      <c r="D5" s="59">
        <v>1</v>
      </c>
      <c r="E5" s="54">
        <v>1</v>
      </c>
      <c r="F5" s="54">
        <v>1</v>
      </c>
      <c r="G5" s="54"/>
      <c r="H5" s="54">
        <v>1</v>
      </c>
      <c r="I5" s="54">
        <v>2</v>
      </c>
      <c r="J5" s="41">
        <v>1</v>
      </c>
      <c r="K5" s="59"/>
      <c r="L5" s="54">
        <v>1</v>
      </c>
      <c r="M5" s="54">
        <v>2</v>
      </c>
      <c r="N5" s="54">
        <v>1</v>
      </c>
      <c r="O5" s="54">
        <v>3</v>
      </c>
      <c r="P5" s="54"/>
      <c r="Q5" s="54"/>
      <c r="R5" s="54"/>
      <c r="S5" s="54"/>
      <c r="T5" s="54"/>
      <c r="U5" s="54"/>
      <c r="V5" s="54"/>
      <c r="W5" s="55"/>
      <c r="X5" s="55"/>
      <c r="Y5" s="55"/>
      <c r="Z5" s="54">
        <v>8</v>
      </c>
      <c r="AA5" s="41">
        <v>2</v>
      </c>
      <c r="AB5" s="18"/>
      <c r="AC5" s="6"/>
      <c r="AD5"/>
      <c r="AE5"/>
      <c r="AF5"/>
      <c r="AG5"/>
      <c r="AH5"/>
      <c r="AI5"/>
      <c r="AJ5"/>
      <c r="AK5"/>
    </row>
    <row r="6" spans="1:37" s="3" customFormat="1" x14ac:dyDescent="0.25">
      <c r="A6" s="12">
        <v>2</v>
      </c>
      <c r="B6" s="32" t="s">
        <v>199</v>
      </c>
      <c r="C6" s="32" t="s">
        <v>312</v>
      </c>
      <c r="D6" s="42">
        <v>6</v>
      </c>
      <c r="E6" s="15"/>
      <c r="F6" s="15">
        <v>4</v>
      </c>
      <c r="G6" s="15"/>
      <c r="H6" s="15">
        <v>1</v>
      </c>
      <c r="I6" s="15"/>
      <c r="J6" s="43"/>
      <c r="K6" s="42"/>
      <c r="L6" s="15">
        <v>1</v>
      </c>
      <c r="M6" s="15">
        <v>3</v>
      </c>
      <c r="N6" s="15"/>
      <c r="O6" s="14"/>
      <c r="P6" s="15">
        <v>1</v>
      </c>
      <c r="Q6" s="15">
        <v>1</v>
      </c>
      <c r="R6" s="15">
        <v>2</v>
      </c>
      <c r="S6" s="15">
        <v>1</v>
      </c>
      <c r="T6" s="15">
        <v>1</v>
      </c>
      <c r="U6" s="15"/>
      <c r="V6" s="15"/>
      <c r="W6" s="15"/>
      <c r="X6" s="15"/>
      <c r="Y6" s="15"/>
      <c r="Z6" s="15">
        <v>7</v>
      </c>
      <c r="AA6" s="43">
        <v>0</v>
      </c>
      <c r="AB6" s="18"/>
      <c r="AC6" s="13"/>
      <c r="AD6"/>
      <c r="AE6"/>
      <c r="AF6"/>
      <c r="AG6"/>
      <c r="AH6"/>
      <c r="AI6"/>
      <c r="AJ6"/>
      <c r="AK6"/>
    </row>
    <row r="7" spans="1:37" s="3" customFormat="1" x14ac:dyDescent="0.25">
      <c r="A7" s="12">
        <v>3</v>
      </c>
      <c r="B7" s="32" t="s">
        <v>202</v>
      </c>
      <c r="C7" s="32" t="s">
        <v>309</v>
      </c>
      <c r="D7" s="42">
        <v>9</v>
      </c>
      <c r="E7" s="15"/>
      <c r="F7" s="15"/>
      <c r="G7" s="15"/>
      <c r="H7" s="15">
        <v>1</v>
      </c>
      <c r="I7" s="15"/>
      <c r="J7" s="43"/>
      <c r="K7" s="42"/>
      <c r="L7" s="15">
        <v>1</v>
      </c>
      <c r="M7" s="15">
        <v>1</v>
      </c>
      <c r="N7" s="15">
        <v>1</v>
      </c>
      <c r="O7" s="15">
        <v>1</v>
      </c>
      <c r="P7" s="15">
        <v>1</v>
      </c>
      <c r="Q7" s="15">
        <v>5</v>
      </c>
      <c r="R7" s="15">
        <v>1</v>
      </c>
      <c r="S7" s="15">
        <v>3</v>
      </c>
      <c r="T7" s="15"/>
      <c r="U7" s="15"/>
      <c r="V7" s="15"/>
      <c r="W7" s="16"/>
      <c r="X7" s="16"/>
      <c r="Y7" s="16"/>
      <c r="Z7" s="15">
        <v>7</v>
      </c>
      <c r="AA7" s="43">
        <v>1</v>
      </c>
      <c r="AB7" s="18"/>
      <c r="AC7" s="6"/>
      <c r="AD7"/>
      <c r="AE7"/>
      <c r="AF7"/>
      <c r="AG7"/>
      <c r="AH7"/>
      <c r="AI7"/>
    </row>
    <row r="8" spans="1:37" s="3" customFormat="1" x14ac:dyDescent="0.25">
      <c r="A8" s="12">
        <v>4</v>
      </c>
      <c r="B8" s="32" t="s">
        <v>209</v>
      </c>
      <c r="C8" s="32" t="s">
        <v>335</v>
      </c>
      <c r="D8" s="42">
        <v>1</v>
      </c>
      <c r="E8" s="15">
        <v>7</v>
      </c>
      <c r="F8" s="15">
        <v>1</v>
      </c>
      <c r="G8" s="15">
        <v>8</v>
      </c>
      <c r="H8" s="15">
        <v>1</v>
      </c>
      <c r="I8" s="15">
        <v>1</v>
      </c>
      <c r="J8" s="43">
        <v>4</v>
      </c>
      <c r="K8" s="42"/>
      <c r="L8" s="15"/>
      <c r="M8" s="15">
        <v>3</v>
      </c>
      <c r="N8" s="15">
        <v>2</v>
      </c>
      <c r="O8" s="15"/>
      <c r="P8" s="15"/>
      <c r="Q8" s="15">
        <v>2</v>
      </c>
      <c r="R8" s="15">
        <v>1</v>
      </c>
      <c r="S8" s="15">
        <v>2</v>
      </c>
      <c r="T8" s="15">
        <v>1</v>
      </c>
      <c r="U8" s="15"/>
      <c r="V8" s="15"/>
      <c r="W8" s="15">
        <v>7</v>
      </c>
      <c r="X8" s="15">
        <v>6</v>
      </c>
      <c r="Y8" s="16"/>
      <c r="Z8" s="15">
        <v>6</v>
      </c>
      <c r="AA8" s="43">
        <v>2</v>
      </c>
      <c r="AB8" s="18"/>
      <c r="AC8" s="6"/>
      <c r="AD8"/>
      <c r="AE8"/>
      <c r="AF8"/>
      <c r="AG8"/>
      <c r="AH8"/>
      <c r="AI8"/>
    </row>
    <row r="9" spans="1:37" s="3" customFormat="1" x14ac:dyDescent="0.25">
      <c r="A9" s="12">
        <v>5</v>
      </c>
      <c r="B9" s="32" t="s">
        <v>222</v>
      </c>
      <c r="C9" s="32" t="s">
        <v>308</v>
      </c>
      <c r="D9" s="42">
        <v>8</v>
      </c>
      <c r="E9" s="15"/>
      <c r="F9" s="15">
        <v>8</v>
      </c>
      <c r="G9" s="15"/>
      <c r="H9" s="15">
        <v>2</v>
      </c>
      <c r="I9" s="15"/>
      <c r="J9" s="43"/>
      <c r="K9" s="42"/>
      <c r="L9" s="15"/>
      <c r="M9" s="15">
        <v>8</v>
      </c>
      <c r="N9" s="15">
        <v>4</v>
      </c>
      <c r="O9" s="15">
        <v>1</v>
      </c>
      <c r="P9" s="15">
        <v>2</v>
      </c>
      <c r="Q9" s="15">
        <v>3</v>
      </c>
      <c r="R9" s="15">
        <v>4</v>
      </c>
      <c r="S9" s="15">
        <v>2</v>
      </c>
      <c r="T9" s="15">
        <v>2</v>
      </c>
      <c r="U9" s="15">
        <v>2</v>
      </c>
      <c r="V9" s="15"/>
      <c r="W9" s="16"/>
      <c r="X9" s="16"/>
      <c r="Y9" s="16"/>
      <c r="Z9" s="15">
        <v>6</v>
      </c>
      <c r="AA9" s="43">
        <v>3</v>
      </c>
      <c r="AB9" s="18"/>
      <c r="AC9" s="6"/>
      <c r="AD9"/>
      <c r="AE9"/>
      <c r="AF9"/>
      <c r="AG9"/>
      <c r="AH9"/>
      <c r="AI9"/>
    </row>
    <row r="10" spans="1:37" s="3" customFormat="1" x14ac:dyDescent="0.25">
      <c r="A10" s="12">
        <v>6</v>
      </c>
      <c r="B10" s="32" t="s">
        <v>151</v>
      </c>
      <c r="C10" s="32" t="s">
        <v>335</v>
      </c>
      <c r="D10" s="42"/>
      <c r="E10" s="15">
        <v>1</v>
      </c>
      <c r="F10" s="15">
        <v>3</v>
      </c>
      <c r="G10" s="15">
        <v>2</v>
      </c>
      <c r="H10" s="15">
        <v>1</v>
      </c>
      <c r="I10" s="15"/>
      <c r="J10" s="43"/>
      <c r="K10" s="42">
        <v>3</v>
      </c>
      <c r="L10" s="15">
        <v>1</v>
      </c>
      <c r="M10" s="15">
        <v>1</v>
      </c>
      <c r="N10" s="15">
        <v>2</v>
      </c>
      <c r="O10" s="15">
        <v>1</v>
      </c>
      <c r="P10" s="15">
        <v>1</v>
      </c>
      <c r="Q10" s="15"/>
      <c r="R10" s="15"/>
      <c r="S10" s="15"/>
      <c r="T10" s="15"/>
      <c r="U10" s="15"/>
      <c r="V10" s="15"/>
      <c r="W10" s="16"/>
      <c r="X10" s="16"/>
      <c r="Y10" s="16"/>
      <c r="Z10" s="15">
        <v>6</v>
      </c>
      <c r="AA10" s="43">
        <v>0</v>
      </c>
      <c r="AB10" s="18"/>
      <c r="AC10" s="6"/>
      <c r="AD10"/>
      <c r="AE10"/>
      <c r="AF10"/>
      <c r="AG10"/>
      <c r="AH10"/>
      <c r="AI10"/>
      <c r="AJ10"/>
      <c r="AK10"/>
    </row>
    <row r="11" spans="1:37" s="3" customFormat="1" x14ac:dyDescent="0.25">
      <c r="A11" s="12">
        <v>7</v>
      </c>
      <c r="B11" s="32" t="s">
        <v>212</v>
      </c>
      <c r="C11" s="32" t="s">
        <v>316</v>
      </c>
      <c r="D11" s="42">
        <v>3</v>
      </c>
      <c r="E11" s="15">
        <v>1</v>
      </c>
      <c r="F11" s="15">
        <v>8</v>
      </c>
      <c r="G11" s="15">
        <v>5</v>
      </c>
      <c r="H11" s="15">
        <v>1</v>
      </c>
      <c r="I11" s="15">
        <v>1</v>
      </c>
      <c r="J11" s="43">
        <v>6</v>
      </c>
      <c r="K11" s="42"/>
      <c r="L11" s="15"/>
      <c r="M11" s="15">
        <v>2</v>
      </c>
      <c r="N11" s="15">
        <v>1</v>
      </c>
      <c r="O11" s="15"/>
      <c r="P11" s="15">
        <v>1</v>
      </c>
      <c r="Q11" s="15">
        <v>1</v>
      </c>
      <c r="R11" s="15">
        <v>1</v>
      </c>
      <c r="S11" s="15"/>
      <c r="T11" s="15">
        <v>4</v>
      </c>
      <c r="U11" s="15"/>
      <c r="V11" s="15"/>
      <c r="W11" s="16"/>
      <c r="X11" s="16"/>
      <c r="Y11" s="16"/>
      <c r="Z11" s="15">
        <v>5</v>
      </c>
      <c r="AA11" s="43">
        <v>1</v>
      </c>
      <c r="AB11" s="18"/>
      <c r="AC11" s="6"/>
      <c r="AD11"/>
      <c r="AE11"/>
      <c r="AF11"/>
      <c r="AG11"/>
      <c r="AH11"/>
      <c r="AI11"/>
    </row>
    <row r="12" spans="1:37" s="3" customFormat="1" x14ac:dyDescent="0.25">
      <c r="A12" s="12">
        <v>8</v>
      </c>
      <c r="B12" s="32" t="s">
        <v>296</v>
      </c>
      <c r="C12" s="32" t="s">
        <v>315</v>
      </c>
      <c r="D12" s="42"/>
      <c r="E12" s="15">
        <v>2</v>
      </c>
      <c r="F12" s="15">
        <v>4</v>
      </c>
      <c r="G12" s="15">
        <v>1</v>
      </c>
      <c r="H12" s="15">
        <v>7</v>
      </c>
      <c r="I12" s="15">
        <v>2</v>
      </c>
      <c r="J12" s="43">
        <v>1</v>
      </c>
      <c r="K12" s="42"/>
      <c r="L12" s="15"/>
      <c r="M12" s="15"/>
      <c r="N12" s="15">
        <v>3</v>
      </c>
      <c r="O12" s="15">
        <v>3</v>
      </c>
      <c r="P12" s="15">
        <v>1</v>
      </c>
      <c r="Q12" s="15">
        <v>1</v>
      </c>
      <c r="R12" s="15"/>
      <c r="S12" s="15"/>
      <c r="T12" s="15">
        <v>2</v>
      </c>
      <c r="U12" s="15"/>
      <c r="V12" s="15"/>
      <c r="W12" s="16"/>
      <c r="X12" s="16"/>
      <c r="Y12" s="16"/>
      <c r="Z12" s="15">
        <v>5</v>
      </c>
      <c r="AA12" s="43">
        <v>0</v>
      </c>
      <c r="AB12" s="18"/>
      <c r="AC12" s="6"/>
    </row>
    <row r="13" spans="1:37" s="3" customFormat="1" x14ac:dyDescent="0.25">
      <c r="A13" s="12">
        <v>9</v>
      </c>
      <c r="B13" s="32" t="s">
        <v>373</v>
      </c>
      <c r="C13" s="32" t="s">
        <v>316</v>
      </c>
      <c r="D13" s="42">
        <v>2</v>
      </c>
      <c r="E13" s="15">
        <v>3</v>
      </c>
      <c r="F13" s="15"/>
      <c r="G13" s="15"/>
      <c r="H13" s="15">
        <v>4</v>
      </c>
      <c r="I13" s="15"/>
      <c r="J13" s="43"/>
      <c r="K13" s="42"/>
      <c r="L13" s="15"/>
      <c r="M13" s="15"/>
      <c r="N13" s="15">
        <v>8</v>
      </c>
      <c r="O13" s="15">
        <v>1</v>
      </c>
      <c r="P13" s="15">
        <v>2</v>
      </c>
      <c r="Q13" s="15"/>
      <c r="R13" s="15">
        <v>5</v>
      </c>
      <c r="S13" s="15">
        <v>1</v>
      </c>
      <c r="T13" s="15">
        <v>1</v>
      </c>
      <c r="U13" s="15"/>
      <c r="V13" s="15"/>
      <c r="W13" s="16"/>
      <c r="X13" s="16"/>
      <c r="Y13" s="16"/>
      <c r="Z13" s="15">
        <v>4</v>
      </c>
      <c r="AA13" s="43">
        <v>2</v>
      </c>
      <c r="AB13" s="18"/>
      <c r="AC13" s="6"/>
      <c r="AD13"/>
      <c r="AE13"/>
      <c r="AF13"/>
      <c r="AG13"/>
      <c r="AH13"/>
      <c r="AI13"/>
    </row>
    <row r="14" spans="1:37" s="3" customFormat="1" x14ac:dyDescent="0.25">
      <c r="A14" s="12">
        <v>10</v>
      </c>
      <c r="B14" s="32" t="s">
        <v>217</v>
      </c>
      <c r="C14" s="32" t="s">
        <v>308</v>
      </c>
      <c r="D14" s="42">
        <v>2</v>
      </c>
      <c r="E14" s="15">
        <v>9</v>
      </c>
      <c r="F14" s="15"/>
      <c r="G14" s="15"/>
      <c r="H14" s="15">
        <v>1</v>
      </c>
      <c r="I14" s="15"/>
      <c r="J14" s="43"/>
      <c r="K14" s="42"/>
      <c r="L14" s="15"/>
      <c r="M14" s="15">
        <v>4</v>
      </c>
      <c r="N14" s="15">
        <v>7</v>
      </c>
      <c r="O14" s="15">
        <v>4</v>
      </c>
      <c r="P14" s="15">
        <v>2</v>
      </c>
      <c r="Q14" s="15">
        <v>2</v>
      </c>
      <c r="R14" s="15">
        <v>2</v>
      </c>
      <c r="S14" s="15">
        <v>6</v>
      </c>
      <c r="T14" s="15">
        <v>1</v>
      </c>
      <c r="U14" s="15"/>
      <c r="V14" s="15">
        <v>4</v>
      </c>
      <c r="W14" s="16"/>
      <c r="X14" s="16"/>
      <c r="Y14" s="16"/>
      <c r="Z14" s="15">
        <v>4</v>
      </c>
      <c r="AA14" s="43">
        <v>5</v>
      </c>
      <c r="AB14" s="18"/>
      <c r="AC14" s="6"/>
      <c r="AD14"/>
      <c r="AE14"/>
      <c r="AF14"/>
      <c r="AG14"/>
      <c r="AH14"/>
      <c r="AI14"/>
    </row>
    <row r="15" spans="1:37" s="3" customFormat="1" x14ac:dyDescent="0.25">
      <c r="A15" s="12">
        <v>11</v>
      </c>
      <c r="B15" s="32" t="s">
        <v>186</v>
      </c>
      <c r="C15" s="32" t="s">
        <v>310</v>
      </c>
      <c r="D15" s="42">
        <v>1</v>
      </c>
      <c r="E15" s="15"/>
      <c r="F15" s="15"/>
      <c r="G15" s="15"/>
      <c r="H15" s="15">
        <v>2</v>
      </c>
      <c r="I15" s="15"/>
      <c r="J15" s="43"/>
      <c r="K15" s="42"/>
      <c r="L15" s="15">
        <v>3</v>
      </c>
      <c r="M15" s="15">
        <v>2</v>
      </c>
      <c r="N15" s="15"/>
      <c r="O15" s="15">
        <v>2</v>
      </c>
      <c r="P15" s="15">
        <v>5</v>
      </c>
      <c r="Q15" s="15"/>
      <c r="R15" s="15">
        <v>8</v>
      </c>
      <c r="S15" s="15">
        <v>7</v>
      </c>
      <c r="T15" s="15"/>
      <c r="U15" s="15"/>
      <c r="V15" s="15"/>
      <c r="W15" s="15"/>
      <c r="X15" s="15"/>
      <c r="Y15" s="15"/>
      <c r="Z15" s="15">
        <v>3</v>
      </c>
      <c r="AA15" s="43">
        <v>3</v>
      </c>
      <c r="AB15" s="18"/>
      <c r="AC15" s="13"/>
      <c r="AD15"/>
      <c r="AE15"/>
      <c r="AF15"/>
      <c r="AG15"/>
      <c r="AH15"/>
      <c r="AI15"/>
    </row>
    <row r="16" spans="1:37" s="3" customFormat="1" x14ac:dyDescent="0.25">
      <c r="A16" s="12">
        <v>12</v>
      </c>
      <c r="B16" s="32" t="s">
        <v>147</v>
      </c>
      <c r="C16" s="32" t="s">
        <v>314</v>
      </c>
      <c r="D16" s="42">
        <v>2</v>
      </c>
      <c r="E16" s="15">
        <v>1</v>
      </c>
      <c r="F16" s="15">
        <v>14</v>
      </c>
      <c r="G16" s="15">
        <v>4</v>
      </c>
      <c r="H16" s="15">
        <v>1</v>
      </c>
      <c r="I16" s="15">
        <v>8</v>
      </c>
      <c r="J16" s="43">
        <v>1</v>
      </c>
      <c r="K16" s="42">
        <v>2</v>
      </c>
      <c r="L16" s="15">
        <v>1</v>
      </c>
      <c r="M16" s="15">
        <v>1</v>
      </c>
      <c r="N16" s="15"/>
      <c r="O16" s="1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>
        <v>3</v>
      </c>
      <c r="AA16" s="43">
        <v>0</v>
      </c>
      <c r="AB16" s="18"/>
      <c r="AC16" s="13"/>
    </row>
    <row r="17" spans="1:37" s="3" customFormat="1" x14ac:dyDescent="0.25">
      <c r="A17" s="12">
        <v>13</v>
      </c>
      <c r="B17" s="32" t="s">
        <v>189</v>
      </c>
      <c r="C17" s="32" t="s">
        <v>339</v>
      </c>
      <c r="D17" s="42">
        <v>2</v>
      </c>
      <c r="E17" s="15">
        <v>2</v>
      </c>
      <c r="F17" s="15">
        <v>1</v>
      </c>
      <c r="G17" s="15">
        <v>2</v>
      </c>
      <c r="H17" s="15">
        <v>1</v>
      </c>
      <c r="I17" s="15">
        <v>2</v>
      </c>
      <c r="J17" s="43">
        <v>1</v>
      </c>
      <c r="K17" s="42"/>
      <c r="L17" s="15">
        <v>4</v>
      </c>
      <c r="M17" s="15">
        <v>3</v>
      </c>
      <c r="N17" s="15">
        <v>3</v>
      </c>
      <c r="O17" s="15">
        <v>3</v>
      </c>
      <c r="P17" s="15">
        <v>8</v>
      </c>
      <c r="Q17" s="15"/>
      <c r="R17" s="15"/>
      <c r="S17" s="15"/>
      <c r="T17" s="15"/>
      <c r="U17" s="15"/>
      <c r="V17" s="15"/>
      <c r="W17" s="16"/>
      <c r="X17" s="16"/>
      <c r="Y17" s="16"/>
      <c r="Z17" s="15">
        <v>3</v>
      </c>
      <c r="AA17" s="43">
        <v>2</v>
      </c>
      <c r="AB17" s="18"/>
      <c r="AC17" s="6"/>
      <c r="AD17"/>
      <c r="AE17"/>
      <c r="AF17"/>
      <c r="AG17"/>
      <c r="AH17"/>
      <c r="AI17"/>
      <c r="AJ17"/>
      <c r="AK17"/>
    </row>
    <row r="18" spans="1:37" s="3" customFormat="1" x14ac:dyDescent="0.25">
      <c r="A18" s="12">
        <v>14</v>
      </c>
      <c r="B18" s="32" t="s">
        <v>157</v>
      </c>
      <c r="C18" s="32" t="s">
        <v>325</v>
      </c>
      <c r="D18" s="42">
        <v>2</v>
      </c>
      <c r="E18" s="15">
        <v>10</v>
      </c>
      <c r="F18" s="15">
        <v>3</v>
      </c>
      <c r="G18" s="15">
        <v>1</v>
      </c>
      <c r="H18" s="15">
        <v>1</v>
      </c>
      <c r="I18" s="15">
        <v>3</v>
      </c>
      <c r="J18" s="43">
        <v>1</v>
      </c>
      <c r="K18" s="42">
        <v>3</v>
      </c>
      <c r="L18" s="15">
        <v>1</v>
      </c>
      <c r="M18" s="15">
        <v>1</v>
      </c>
      <c r="N18" s="15"/>
      <c r="O18" s="1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>
        <v>3</v>
      </c>
      <c r="AA18" s="43">
        <v>0</v>
      </c>
      <c r="AB18" s="18"/>
      <c r="AC18" s="13"/>
    </row>
    <row r="19" spans="1:37" s="3" customFormat="1" x14ac:dyDescent="0.25">
      <c r="A19" s="12">
        <v>15</v>
      </c>
      <c r="B19" s="32" t="s">
        <v>158</v>
      </c>
      <c r="C19" s="32" t="s">
        <v>308</v>
      </c>
      <c r="D19" s="42">
        <v>2</v>
      </c>
      <c r="E19" s="15"/>
      <c r="F19" s="15">
        <v>3</v>
      </c>
      <c r="G19" s="15"/>
      <c r="H19" s="15">
        <v>1</v>
      </c>
      <c r="I19" s="15">
        <v>2</v>
      </c>
      <c r="J19" s="43">
        <v>1</v>
      </c>
      <c r="K19" s="42">
        <v>3</v>
      </c>
      <c r="L19" s="15"/>
      <c r="M19" s="15">
        <v>6</v>
      </c>
      <c r="N19" s="15">
        <v>1</v>
      </c>
      <c r="O19" s="15">
        <v>2</v>
      </c>
      <c r="P19" s="15"/>
      <c r="Q19" s="15"/>
      <c r="R19" s="15"/>
      <c r="S19" s="15">
        <v>9</v>
      </c>
      <c r="T19" s="15"/>
      <c r="U19" s="15">
        <v>7</v>
      </c>
      <c r="V19" s="15"/>
      <c r="W19" s="16"/>
      <c r="X19" s="16"/>
      <c r="Y19" s="16"/>
      <c r="Z19" s="15">
        <v>3</v>
      </c>
      <c r="AA19" s="43">
        <v>1</v>
      </c>
      <c r="AB19" s="18"/>
      <c r="AC19" s="6"/>
    </row>
    <row r="20" spans="1:37" s="3" customFormat="1" x14ac:dyDescent="0.25">
      <c r="A20" s="12">
        <v>16</v>
      </c>
      <c r="B20" s="32" t="s">
        <v>148</v>
      </c>
      <c r="C20" s="32" t="s">
        <v>312</v>
      </c>
      <c r="D20" s="42">
        <v>3</v>
      </c>
      <c r="E20" s="15">
        <v>1</v>
      </c>
      <c r="F20" s="15">
        <v>2</v>
      </c>
      <c r="G20" s="15">
        <v>1</v>
      </c>
      <c r="H20" s="15">
        <v>4</v>
      </c>
      <c r="I20" s="15"/>
      <c r="J20" s="43">
        <v>2</v>
      </c>
      <c r="K20" s="42">
        <v>5</v>
      </c>
      <c r="L20" s="15">
        <v>4</v>
      </c>
      <c r="M20" s="15">
        <v>4</v>
      </c>
      <c r="N20" s="15">
        <v>1</v>
      </c>
      <c r="O20" s="15">
        <v>1</v>
      </c>
      <c r="P20" s="15">
        <v>3</v>
      </c>
      <c r="Q20" s="15">
        <v>7</v>
      </c>
      <c r="R20" s="15"/>
      <c r="S20" s="15">
        <v>7</v>
      </c>
      <c r="T20" s="15"/>
      <c r="U20" s="15"/>
      <c r="V20" s="15"/>
      <c r="W20" s="16"/>
      <c r="X20" s="16"/>
      <c r="Y20" s="16"/>
      <c r="Z20" s="15">
        <v>3</v>
      </c>
      <c r="AA20" s="43">
        <v>5</v>
      </c>
      <c r="AB20" s="18"/>
      <c r="AC20" s="6"/>
      <c r="AD20"/>
      <c r="AE20"/>
      <c r="AF20"/>
      <c r="AG20"/>
      <c r="AH20"/>
      <c r="AI20"/>
    </row>
    <row r="21" spans="1:37" s="3" customFormat="1" x14ac:dyDescent="0.25">
      <c r="A21" s="12">
        <v>17</v>
      </c>
      <c r="B21" s="32" t="s">
        <v>168</v>
      </c>
      <c r="C21" s="32" t="s">
        <v>321</v>
      </c>
      <c r="D21" s="42">
        <v>4</v>
      </c>
      <c r="E21" s="15">
        <v>9</v>
      </c>
      <c r="F21" s="15">
        <v>5</v>
      </c>
      <c r="G21" s="15">
        <v>9</v>
      </c>
      <c r="H21" s="15">
        <v>1</v>
      </c>
      <c r="I21" s="15">
        <v>2</v>
      </c>
      <c r="J21" s="43">
        <v>1</v>
      </c>
      <c r="K21" s="42">
        <v>5</v>
      </c>
      <c r="L21" s="15"/>
      <c r="M21" s="15"/>
      <c r="N21" s="15">
        <v>6</v>
      </c>
      <c r="O21" s="15">
        <v>3</v>
      </c>
      <c r="P21" s="15">
        <v>3</v>
      </c>
      <c r="Q21" s="15">
        <v>1</v>
      </c>
      <c r="R21" s="15"/>
      <c r="S21" s="15">
        <v>7</v>
      </c>
      <c r="T21" s="15">
        <v>5</v>
      </c>
      <c r="U21" s="16"/>
      <c r="V21" s="16"/>
      <c r="W21" s="16"/>
      <c r="X21" s="16"/>
      <c r="Y21" s="16"/>
      <c r="Z21" s="15">
        <v>3</v>
      </c>
      <c r="AA21" s="43">
        <v>4</v>
      </c>
      <c r="AB21" s="18"/>
      <c r="AC21" s="6"/>
    </row>
    <row r="22" spans="1:37" s="3" customFormat="1" x14ac:dyDescent="0.25">
      <c r="A22" s="12">
        <v>18</v>
      </c>
      <c r="B22" s="32" t="s">
        <v>152</v>
      </c>
      <c r="C22" s="32" t="s">
        <v>315</v>
      </c>
      <c r="D22" s="42">
        <v>12</v>
      </c>
      <c r="E22" s="15">
        <v>1</v>
      </c>
      <c r="F22" s="15">
        <v>3</v>
      </c>
      <c r="G22" s="15">
        <v>2</v>
      </c>
      <c r="H22" s="15">
        <v>1</v>
      </c>
      <c r="I22" s="15"/>
      <c r="J22" s="43">
        <v>1</v>
      </c>
      <c r="K22" s="42">
        <v>1</v>
      </c>
      <c r="L22" s="15">
        <v>1</v>
      </c>
      <c r="M22" s="15"/>
      <c r="N22" s="15">
        <v>1</v>
      </c>
      <c r="O22" s="15"/>
      <c r="P22" s="15"/>
      <c r="Q22" s="15"/>
      <c r="R22" s="15"/>
      <c r="S22" s="15"/>
      <c r="T22" s="15"/>
      <c r="U22" s="15"/>
      <c r="V22" s="15"/>
      <c r="W22" s="16"/>
      <c r="X22" s="16"/>
      <c r="Y22" s="16"/>
      <c r="Z22" s="15">
        <v>3</v>
      </c>
      <c r="AA22" s="43">
        <v>1</v>
      </c>
      <c r="AB22" s="18"/>
      <c r="AC22" s="6"/>
      <c r="AD22"/>
      <c r="AE22"/>
      <c r="AF22"/>
      <c r="AG22"/>
      <c r="AH22"/>
      <c r="AI22"/>
    </row>
    <row r="23" spans="1:37" s="3" customFormat="1" x14ac:dyDescent="0.25">
      <c r="A23" s="12">
        <v>19</v>
      </c>
      <c r="B23" s="32" t="s">
        <v>181</v>
      </c>
      <c r="C23" s="32" t="s">
        <v>322</v>
      </c>
      <c r="D23" s="46"/>
      <c r="E23" s="47"/>
      <c r="F23" s="15"/>
      <c r="G23" s="15"/>
      <c r="H23" s="15">
        <v>1</v>
      </c>
      <c r="I23" s="15">
        <v>1</v>
      </c>
      <c r="J23" s="43">
        <v>1</v>
      </c>
      <c r="K23" s="42">
        <v>1</v>
      </c>
      <c r="L23" s="15">
        <v>3</v>
      </c>
      <c r="M23" s="15">
        <v>5</v>
      </c>
      <c r="N23" s="15">
        <v>3</v>
      </c>
      <c r="O23" s="15"/>
      <c r="P23" s="15"/>
      <c r="Q23" s="15"/>
      <c r="R23" s="15"/>
      <c r="S23" s="15"/>
      <c r="T23" s="15"/>
      <c r="U23" s="15"/>
      <c r="V23" s="15"/>
      <c r="W23" s="16"/>
      <c r="X23" s="16"/>
      <c r="Y23" s="16"/>
      <c r="Z23" s="15">
        <v>3</v>
      </c>
      <c r="AA23" s="43">
        <v>1</v>
      </c>
      <c r="AB23" s="18" t="s">
        <v>390</v>
      </c>
      <c r="AC23" s="6"/>
      <c r="AD23"/>
      <c r="AE23"/>
      <c r="AF23"/>
      <c r="AG23"/>
      <c r="AH23"/>
      <c r="AI23"/>
    </row>
    <row r="24" spans="1:37" s="3" customFormat="1" x14ac:dyDescent="0.25">
      <c r="A24" s="12">
        <v>20</v>
      </c>
      <c r="B24" s="32" t="s">
        <v>135</v>
      </c>
      <c r="C24" s="32" t="s">
        <v>308</v>
      </c>
      <c r="D24" s="42">
        <v>1</v>
      </c>
      <c r="E24" s="15">
        <v>1</v>
      </c>
      <c r="F24" s="15">
        <v>4</v>
      </c>
      <c r="G24" s="15"/>
      <c r="H24" s="15">
        <v>1</v>
      </c>
      <c r="I24" s="15"/>
      <c r="J24" s="43"/>
      <c r="K24" s="42">
        <v>3</v>
      </c>
      <c r="L24" s="15"/>
      <c r="M24" s="15">
        <v>6</v>
      </c>
      <c r="N24" s="15">
        <v>3</v>
      </c>
      <c r="O24" s="15"/>
      <c r="P24" s="15">
        <v>7</v>
      </c>
      <c r="Q24" s="15"/>
      <c r="R24" s="15"/>
      <c r="S24" s="15"/>
      <c r="T24" s="15"/>
      <c r="U24" s="15"/>
      <c r="V24" s="15"/>
      <c r="W24" s="16"/>
      <c r="X24" s="16"/>
      <c r="Y24" s="16"/>
      <c r="Z24" s="15">
        <v>2</v>
      </c>
      <c r="AA24" s="43">
        <v>2</v>
      </c>
      <c r="AB24" s="18"/>
      <c r="AC24" s="6"/>
      <c r="AD24"/>
      <c r="AE24"/>
      <c r="AF24"/>
      <c r="AG24"/>
      <c r="AH24"/>
      <c r="AI24"/>
    </row>
    <row r="25" spans="1:37" s="3" customFormat="1" x14ac:dyDescent="0.25">
      <c r="A25" s="12">
        <v>21</v>
      </c>
      <c r="B25" s="32" t="s">
        <v>211</v>
      </c>
      <c r="C25" s="32" t="s">
        <v>320</v>
      </c>
      <c r="D25" s="42">
        <v>1</v>
      </c>
      <c r="E25" s="15">
        <v>9</v>
      </c>
      <c r="F25" s="15"/>
      <c r="G25" s="15"/>
      <c r="H25" s="15">
        <v>1</v>
      </c>
      <c r="I25" s="15">
        <v>2</v>
      </c>
      <c r="J25" s="43">
        <v>1</v>
      </c>
      <c r="K25" s="42"/>
      <c r="L25" s="15"/>
      <c r="M25" s="15">
        <v>1</v>
      </c>
      <c r="N25" s="15">
        <v>5</v>
      </c>
      <c r="O25" s="15">
        <v>3</v>
      </c>
      <c r="P25" s="15">
        <v>4</v>
      </c>
      <c r="Q25" s="15"/>
      <c r="R25" s="15">
        <v>4</v>
      </c>
      <c r="S25" s="15">
        <v>4</v>
      </c>
      <c r="T25" s="15">
        <v>6</v>
      </c>
      <c r="U25" s="15"/>
      <c r="V25" s="15"/>
      <c r="W25" s="16"/>
      <c r="X25" s="16"/>
      <c r="Y25" s="16"/>
      <c r="Z25" s="15">
        <v>2</v>
      </c>
      <c r="AA25" s="43">
        <v>5</v>
      </c>
      <c r="AB25" s="18"/>
      <c r="AC25" s="6"/>
    </row>
    <row r="26" spans="1:37" s="3" customFormat="1" x14ac:dyDescent="0.25">
      <c r="A26" s="12">
        <v>22</v>
      </c>
      <c r="B26" s="32" t="s">
        <v>164</v>
      </c>
      <c r="C26" s="32" t="s">
        <v>313</v>
      </c>
      <c r="D26" s="42">
        <v>3</v>
      </c>
      <c r="E26" s="15">
        <v>6</v>
      </c>
      <c r="F26" s="15"/>
      <c r="G26" s="15">
        <v>11</v>
      </c>
      <c r="H26" s="15">
        <v>2</v>
      </c>
      <c r="I26" s="15">
        <v>2</v>
      </c>
      <c r="J26" s="43">
        <v>1</v>
      </c>
      <c r="K26" s="42">
        <v>5</v>
      </c>
      <c r="L26" s="15">
        <v>2</v>
      </c>
      <c r="M26" s="15">
        <v>3</v>
      </c>
      <c r="N26" s="15">
        <v>4</v>
      </c>
      <c r="O26" s="15"/>
      <c r="P26" s="15"/>
      <c r="Q26" s="15"/>
      <c r="R26" s="15"/>
      <c r="S26" s="15"/>
      <c r="T26" s="15"/>
      <c r="U26" s="15"/>
      <c r="V26" s="15"/>
      <c r="W26" s="16"/>
      <c r="X26" s="16"/>
      <c r="Y26" s="16"/>
      <c r="Z26" s="15">
        <v>2</v>
      </c>
      <c r="AA26" s="43">
        <v>2</v>
      </c>
      <c r="AB26" s="18"/>
      <c r="AC26" s="6"/>
    </row>
    <row r="27" spans="1:37" s="3" customFormat="1" x14ac:dyDescent="0.25">
      <c r="A27" s="12">
        <v>23</v>
      </c>
      <c r="B27" s="32" t="s">
        <v>162</v>
      </c>
      <c r="C27" s="32" t="s">
        <v>308</v>
      </c>
      <c r="D27" s="42">
        <v>8</v>
      </c>
      <c r="E27" s="15">
        <v>2</v>
      </c>
      <c r="F27" s="15">
        <v>3</v>
      </c>
      <c r="G27" s="15"/>
      <c r="H27" s="15">
        <v>2</v>
      </c>
      <c r="I27" s="15"/>
      <c r="J27" s="43"/>
      <c r="K27" s="42">
        <v>8</v>
      </c>
      <c r="L27" s="15">
        <v>6</v>
      </c>
      <c r="M27" s="15">
        <v>6</v>
      </c>
      <c r="N27" s="15">
        <v>3</v>
      </c>
      <c r="O27" s="15">
        <v>4</v>
      </c>
      <c r="P27" s="15">
        <v>4</v>
      </c>
      <c r="Q27" s="15">
        <v>2</v>
      </c>
      <c r="R27" s="15">
        <v>6</v>
      </c>
      <c r="S27" s="15"/>
      <c r="T27" s="15"/>
      <c r="U27" s="15"/>
      <c r="V27" s="15"/>
      <c r="W27" s="16"/>
      <c r="X27" s="15"/>
      <c r="Y27" s="15"/>
      <c r="Z27" s="15">
        <v>2</v>
      </c>
      <c r="AA27" s="43">
        <v>6</v>
      </c>
      <c r="AB27" s="18"/>
      <c r="AC27" s="13"/>
      <c r="AD27"/>
      <c r="AE27"/>
      <c r="AF27"/>
      <c r="AG27"/>
      <c r="AH27"/>
      <c r="AI27"/>
    </row>
    <row r="28" spans="1:37" s="3" customFormat="1" x14ac:dyDescent="0.25">
      <c r="A28" s="12">
        <v>24</v>
      </c>
      <c r="B28" s="32" t="s">
        <v>300</v>
      </c>
      <c r="C28" s="32" t="s">
        <v>332</v>
      </c>
      <c r="D28" s="46"/>
      <c r="E28" s="47"/>
      <c r="F28" s="15"/>
      <c r="G28" s="15"/>
      <c r="H28" s="15">
        <v>2</v>
      </c>
      <c r="I28" s="15">
        <v>1</v>
      </c>
      <c r="J28" s="43">
        <v>1</v>
      </c>
      <c r="K28" s="42"/>
      <c r="L28" s="15"/>
      <c r="M28" s="15"/>
      <c r="N28" s="15">
        <v>6</v>
      </c>
      <c r="O28" s="15">
        <v>1</v>
      </c>
      <c r="P28" s="15">
        <v>3</v>
      </c>
      <c r="Q28" s="15"/>
      <c r="R28" s="15"/>
      <c r="S28" s="15"/>
      <c r="T28" s="15"/>
      <c r="U28" s="15"/>
      <c r="V28" s="15"/>
      <c r="W28" s="16"/>
      <c r="X28" s="16"/>
      <c r="Y28" s="16"/>
      <c r="Z28" s="15">
        <v>2</v>
      </c>
      <c r="AA28" s="43">
        <v>1</v>
      </c>
      <c r="AB28" s="18" t="s">
        <v>391</v>
      </c>
      <c r="AC28" s="6"/>
      <c r="AD28"/>
      <c r="AE28"/>
      <c r="AF28"/>
      <c r="AG28"/>
      <c r="AH28"/>
      <c r="AI28"/>
    </row>
    <row r="29" spans="1:37" s="3" customFormat="1" x14ac:dyDescent="0.25">
      <c r="A29" s="12">
        <v>25</v>
      </c>
      <c r="B29" s="32" t="s">
        <v>138</v>
      </c>
      <c r="C29" s="32" t="s">
        <v>308</v>
      </c>
      <c r="D29" s="42">
        <v>1</v>
      </c>
      <c r="E29" s="15">
        <v>1</v>
      </c>
      <c r="F29" s="15"/>
      <c r="G29" s="15">
        <v>9</v>
      </c>
      <c r="H29" s="15">
        <v>1</v>
      </c>
      <c r="I29" s="15">
        <v>4</v>
      </c>
      <c r="J29" s="43">
        <v>5</v>
      </c>
      <c r="K29" s="42">
        <v>1</v>
      </c>
      <c r="L29" s="15"/>
      <c r="M29" s="15">
        <v>4</v>
      </c>
      <c r="N29" s="15">
        <v>6</v>
      </c>
      <c r="O29" s="15"/>
      <c r="P29" s="15"/>
      <c r="Q29" s="15"/>
      <c r="R29" s="15"/>
      <c r="S29" s="15"/>
      <c r="T29" s="15"/>
      <c r="U29" s="15"/>
      <c r="V29" s="15"/>
      <c r="W29" s="16"/>
      <c r="X29" s="16"/>
      <c r="Y29" s="16"/>
      <c r="Z29" s="15">
        <v>1</v>
      </c>
      <c r="AA29" s="43">
        <v>2</v>
      </c>
      <c r="AB29" s="18"/>
      <c r="AC29" s="6"/>
    </row>
    <row r="30" spans="1:37" s="3" customFormat="1" x14ac:dyDescent="0.25">
      <c r="A30" s="12">
        <v>26</v>
      </c>
      <c r="B30" s="32" t="s">
        <v>183</v>
      </c>
      <c r="C30" s="32" t="s">
        <v>315</v>
      </c>
      <c r="D30" s="42">
        <v>1</v>
      </c>
      <c r="E30" s="15">
        <v>1</v>
      </c>
      <c r="F30" s="15"/>
      <c r="G30" s="15">
        <v>1</v>
      </c>
      <c r="H30" s="15">
        <v>3</v>
      </c>
      <c r="I30" s="15">
        <v>4</v>
      </c>
      <c r="J30" s="43">
        <v>1</v>
      </c>
      <c r="K30" s="42"/>
      <c r="L30" s="15">
        <v>2</v>
      </c>
      <c r="M30" s="14"/>
      <c r="N30" s="14"/>
      <c r="O30" s="15">
        <v>6</v>
      </c>
      <c r="P30" s="15"/>
      <c r="Q30" s="15">
        <v>6</v>
      </c>
      <c r="R30" s="15"/>
      <c r="S30" s="16"/>
      <c r="T30" s="16"/>
      <c r="U30" s="16"/>
      <c r="V30" s="16"/>
      <c r="W30" s="16"/>
      <c r="X30" s="16"/>
      <c r="Y30" s="16"/>
      <c r="Z30" s="15">
        <v>1</v>
      </c>
      <c r="AA30" s="43">
        <v>2</v>
      </c>
      <c r="AB30" s="18"/>
      <c r="AC30" s="13"/>
      <c r="AD30"/>
      <c r="AE30"/>
      <c r="AF30"/>
      <c r="AG30"/>
      <c r="AH30"/>
      <c r="AI30"/>
    </row>
    <row r="31" spans="1:37" x14ac:dyDescent="0.25">
      <c r="A31" s="12">
        <v>27</v>
      </c>
      <c r="B31" s="32" t="s">
        <v>284</v>
      </c>
      <c r="C31" s="32" t="s">
        <v>316</v>
      </c>
      <c r="D31" s="42">
        <v>1</v>
      </c>
      <c r="E31" s="15">
        <v>3</v>
      </c>
      <c r="F31" s="15">
        <v>1</v>
      </c>
      <c r="G31" s="15"/>
      <c r="H31" s="15">
        <v>8</v>
      </c>
      <c r="I31" s="15"/>
      <c r="J31" s="43"/>
      <c r="K31" s="42"/>
      <c r="L31" s="15">
        <v>7</v>
      </c>
      <c r="M31" s="15">
        <v>3</v>
      </c>
      <c r="N31" s="15">
        <v>4</v>
      </c>
      <c r="O31" s="15"/>
      <c r="P31" s="15">
        <v>8</v>
      </c>
      <c r="Q31" s="15"/>
      <c r="R31" s="15"/>
      <c r="S31" s="15"/>
      <c r="T31" s="15"/>
      <c r="U31" s="15"/>
      <c r="V31" s="15"/>
      <c r="W31" s="16"/>
      <c r="X31" s="16"/>
      <c r="Y31" s="16"/>
      <c r="Z31" s="15">
        <v>1</v>
      </c>
      <c r="AA31" s="43">
        <v>3</v>
      </c>
      <c r="AB31" s="18"/>
      <c r="AC31" s="6"/>
      <c r="AJ31" s="3"/>
      <c r="AK31" s="3"/>
    </row>
    <row r="32" spans="1:37" x14ac:dyDescent="0.25">
      <c r="A32" s="12">
        <v>28</v>
      </c>
      <c r="B32" s="32" t="s">
        <v>142</v>
      </c>
      <c r="C32" s="32" t="s">
        <v>335</v>
      </c>
      <c r="D32" s="42">
        <v>1</v>
      </c>
      <c r="E32" s="15">
        <v>3</v>
      </c>
      <c r="F32" s="15">
        <v>3</v>
      </c>
      <c r="G32" s="15"/>
      <c r="H32" s="15">
        <v>3</v>
      </c>
      <c r="I32" s="15"/>
      <c r="J32" s="43"/>
      <c r="K32" s="42">
        <v>7</v>
      </c>
      <c r="L32" s="15">
        <v>4</v>
      </c>
      <c r="M32" s="15">
        <v>1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>
        <v>1</v>
      </c>
      <c r="AA32" s="43">
        <v>2</v>
      </c>
      <c r="AB32" s="18"/>
      <c r="AC32" s="13"/>
      <c r="AD32"/>
      <c r="AE32"/>
      <c r="AF32"/>
      <c r="AG32"/>
      <c r="AH32"/>
      <c r="AI32"/>
    </row>
    <row r="33" spans="1:37" x14ac:dyDescent="0.25">
      <c r="A33" s="12">
        <v>29</v>
      </c>
      <c r="B33" s="32" t="s">
        <v>140</v>
      </c>
      <c r="C33" s="32" t="s">
        <v>308</v>
      </c>
      <c r="D33" s="42">
        <v>1</v>
      </c>
      <c r="E33" s="15">
        <v>3</v>
      </c>
      <c r="F33" s="15">
        <v>3</v>
      </c>
      <c r="G33" s="15"/>
      <c r="H33" s="15">
        <v>4</v>
      </c>
      <c r="I33" s="15">
        <v>7</v>
      </c>
      <c r="J33" s="43">
        <v>2</v>
      </c>
      <c r="K33" s="42">
        <v>3</v>
      </c>
      <c r="L33" s="15"/>
      <c r="M33" s="15"/>
      <c r="N33" s="15"/>
      <c r="O33" s="15"/>
      <c r="P33" s="15"/>
      <c r="Q33" s="15"/>
      <c r="R33" s="15"/>
      <c r="S33" s="16"/>
      <c r="T33" s="16"/>
      <c r="U33" s="16"/>
      <c r="V33" s="16"/>
      <c r="W33" s="16"/>
      <c r="X33" s="16"/>
      <c r="Y33" s="16"/>
      <c r="Z33" s="15">
        <v>1</v>
      </c>
      <c r="AA33" s="43">
        <v>0</v>
      </c>
      <c r="AB33" s="18"/>
      <c r="AC33" s="6"/>
      <c r="AJ33" s="3"/>
      <c r="AK33" s="3"/>
    </row>
    <row r="34" spans="1:37" x14ac:dyDescent="0.25">
      <c r="A34" s="12">
        <v>30</v>
      </c>
      <c r="B34" s="32" t="s">
        <v>137</v>
      </c>
      <c r="C34" s="32" t="s">
        <v>310</v>
      </c>
      <c r="D34" s="42">
        <v>1</v>
      </c>
      <c r="E34" s="15">
        <v>6</v>
      </c>
      <c r="F34" s="15">
        <v>1</v>
      </c>
      <c r="G34" s="15"/>
      <c r="H34" s="15">
        <v>2</v>
      </c>
      <c r="I34" s="15"/>
      <c r="J34" s="43"/>
      <c r="K34" s="42">
        <v>6</v>
      </c>
      <c r="L34" s="15"/>
      <c r="M34" s="15"/>
      <c r="N34" s="15">
        <v>3</v>
      </c>
      <c r="O34" s="15"/>
      <c r="P34" s="15"/>
      <c r="Q34" s="15"/>
      <c r="R34" s="15"/>
      <c r="S34" s="15"/>
      <c r="T34" s="15"/>
      <c r="U34" s="15"/>
      <c r="V34" s="15"/>
      <c r="W34" s="16"/>
      <c r="X34" s="16"/>
      <c r="Y34" s="16"/>
      <c r="Z34" s="15">
        <v>1</v>
      </c>
      <c r="AA34" s="43">
        <v>1</v>
      </c>
      <c r="AB34" s="18"/>
      <c r="AC34" s="6"/>
      <c r="AD34"/>
      <c r="AE34"/>
      <c r="AF34"/>
      <c r="AG34"/>
      <c r="AH34"/>
      <c r="AI34"/>
      <c r="AJ34" s="3"/>
      <c r="AK34" s="3"/>
    </row>
    <row r="35" spans="1:37" x14ac:dyDescent="0.25">
      <c r="A35" s="12">
        <v>31</v>
      </c>
      <c r="B35" s="32" t="s">
        <v>134</v>
      </c>
      <c r="C35" s="32" t="s">
        <v>316</v>
      </c>
      <c r="D35" s="42">
        <v>1</v>
      </c>
      <c r="E35" s="15">
        <v>6</v>
      </c>
      <c r="F35" s="15">
        <v>1</v>
      </c>
      <c r="G35" s="15">
        <v>1</v>
      </c>
      <c r="H35" s="15"/>
      <c r="I35" s="15">
        <v>1</v>
      </c>
      <c r="J35" s="43">
        <v>1</v>
      </c>
      <c r="K35" s="42">
        <v>1</v>
      </c>
      <c r="L35" s="15">
        <v>5</v>
      </c>
      <c r="M35" s="15">
        <v>6</v>
      </c>
      <c r="N35" s="15"/>
      <c r="O35" s="15">
        <v>5</v>
      </c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>
        <v>1</v>
      </c>
      <c r="AA35" s="43">
        <v>3</v>
      </c>
      <c r="AB35" s="18"/>
      <c r="AC35" s="13"/>
      <c r="AJ35" s="3"/>
      <c r="AK35" s="3"/>
    </row>
    <row r="36" spans="1:37" x14ac:dyDescent="0.25">
      <c r="A36" s="12">
        <v>32</v>
      </c>
      <c r="B36" s="32" t="s">
        <v>143</v>
      </c>
      <c r="C36" s="32" t="s">
        <v>321</v>
      </c>
      <c r="D36" s="42">
        <v>1</v>
      </c>
      <c r="E36" s="15">
        <v>6</v>
      </c>
      <c r="F36" s="15">
        <v>3</v>
      </c>
      <c r="G36" s="15">
        <v>16</v>
      </c>
      <c r="H36" s="15">
        <v>9</v>
      </c>
      <c r="I36" s="15">
        <v>5</v>
      </c>
      <c r="J36" s="43">
        <v>2</v>
      </c>
      <c r="K36" s="42">
        <v>4</v>
      </c>
      <c r="L36" s="15">
        <v>2</v>
      </c>
      <c r="M36" s="15"/>
      <c r="N36" s="15"/>
      <c r="O36" s="15"/>
      <c r="P36" s="15"/>
      <c r="Q36" s="15"/>
      <c r="R36" s="15"/>
      <c r="S36" s="16"/>
      <c r="T36" s="16"/>
      <c r="U36" s="16"/>
      <c r="V36" s="16"/>
      <c r="W36" s="16"/>
      <c r="X36" s="16"/>
      <c r="Y36" s="16"/>
      <c r="Z36" s="15">
        <v>1</v>
      </c>
      <c r="AA36" s="43">
        <v>1</v>
      </c>
      <c r="AB36" s="18"/>
      <c r="AC36" s="13"/>
      <c r="AD36"/>
      <c r="AE36"/>
      <c r="AF36"/>
      <c r="AG36"/>
      <c r="AH36"/>
      <c r="AI36"/>
      <c r="AJ36" s="3"/>
      <c r="AK36" s="3"/>
    </row>
    <row r="37" spans="1:37" x14ac:dyDescent="0.25">
      <c r="A37" s="12">
        <v>33</v>
      </c>
      <c r="B37" s="32" t="s">
        <v>185</v>
      </c>
      <c r="C37" s="32" t="s">
        <v>311</v>
      </c>
      <c r="D37" s="42">
        <v>1</v>
      </c>
      <c r="E37" s="15"/>
      <c r="F37" s="15">
        <v>4</v>
      </c>
      <c r="G37" s="15"/>
      <c r="H37" s="15">
        <v>5</v>
      </c>
      <c r="I37" s="15">
        <v>3</v>
      </c>
      <c r="J37" s="43">
        <v>1</v>
      </c>
      <c r="K37" s="42"/>
      <c r="L37" s="15">
        <v>6</v>
      </c>
      <c r="M37" s="15"/>
      <c r="N37" s="15">
        <v>3</v>
      </c>
      <c r="O37" s="15"/>
      <c r="P37" s="15"/>
      <c r="Q37" s="15"/>
      <c r="R37" s="15"/>
      <c r="S37" s="16"/>
      <c r="T37" s="16"/>
      <c r="U37" s="16"/>
      <c r="V37" s="16"/>
      <c r="W37" s="16"/>
      <c r="X37" s="16"/>
      <c r="Y37" s="16"/>
      <c r="Z37" s="15">
        <v>1</v>
      </c>
      <c r="AA37" s="43">
        <v>1</v>
      </c>
      <c r="AB37" s="18"/>
      <c r="AC37" s="13"/>
      <c r="AJ37" s="3"/>
      <c r="AK37" s="3"/>
    </row>
    <row r="38" spans="1:37" x14ac:dyDescent="0.25">
      <c r="A38" s="12">
        <v>34</v>
      </c>
      <c r="B38" s="32" t="s">
        <v>304</v>
      </c>
      <c r="C38" s="32" t="s">
        <v>311</v>
      </c>
      <c r="D38" s="42">
        <v>2</v>
      </c>
      <c r="E38" s="15"/>
      <c r="F38" s="15">
        <v>2</v>
      </c>
      <c r="G38" s="15">
        <v>8</v>
      </c>
      <c r="H38" s="15">
        <v>5</v>
      </c>
      <c r="I38" s="15">
        <v>5</v>
      </c>
      <c r="J38" s="43">
        <v>2</v>
      </c>
      <c r="K38" s="42">
        <v>5</v>
      </c>
      <c r="L38" s="15"/>
      <c r="M38" s="15"/>
      <c r="N38" s="15"/>
      <c r="O38" s="15"/>
      <c r="P38" s="15"/>
      <c r="Q38" s="15">
        <v>3</v>
      </c>
      <c r="R38" s="15"/>
      <c r="S38" s="16"/>
      <c r="T38" s="16"/>
      <c r="U38" s="16"/>
      <c r="V38" s="16"/>
      <c r="W38" s="16"/>
      <c r="X38" s="16"/>
      <c r="Y38" s="16"/>
      <c r="Z38" s="15">
        <v>1</v>
      </c>
      <c r="AA38" s="43">
        <v>1</v>
      </c>
      <c r="AB38" s="18"/>
      <c r="AC38" s="6"/>
      <c r="AD38"/>
      <c r="AE38"/>
      <c r="AF38"/>
      <c r="AG38"/>
      <c r="AH38"/>
      <c r="AI38"/>
      <c r="AJ38" s="3"/>
      <c r="AK38" s="3"/>
    </row>
    <row r="39" spans="1:37" x14ac:dyDescent="0.25">
      <c r="A39" s="12">
        <v>35</v>
      </c>
      <c r="B39" s="32" t="s">
        <v>160</v>
      </c>
      <c r="C39" s="32" t="s">
        <v>334</v>
      </c>
      <c r="D39" s="42">
        <v>2</v>
      </c>
      <c r="E39" s="15"/>
      <c r="F39" s="15">
        <v>9</v>
      </c>
      <c r="G39" s="15"/>
      <c r="H39" s="15">
        <v>8</v>
      </c>
      <c r="I39" s="15"/>
      <c r="J39" s="43">
        <v>6</v>
      </c>
      <c r="K39" s="42">
        <v>3</v>
      </c>
      <c r="L39" s="15"/>
      <c r="M39" s="15"/>
      <c r="N39" s="15"/>
      <c r="O39" s="15"/>
      <c r="P39" s="15"/>
      <c r="Q39" s="15"/>
      <c r="R39" s="15"/>
      <c r="S39" s="16"/>
      <c r="T39" s="16"/>
      <c r="U39" s="16"/>
      <c r="V39" s="16"/>
      <c r="W39" s="16"/>
      <c r="X39" s="16"/>
      <c r="Y39" s="16"/>
      <c r="Z39" s="15">
        <v>1</v>
      </c>
      <c r="AA39" s="43">
        <v>0</v>
      </c>
      <c r="AB39" s="18"/>
      <c r="AC39" s="6"/>
      <c r="AJ39" s="3"/>
      <c r="AK39" s="3"/>
    </row>
    <row r="40" spans="1:37" x14ac:dyDescent="0.25">
      <c r="A40" s="12">
        <v>36</v>
      </c>
      <c r="B40" s="32" t="s">
        <v>161</v>
      </c>
      <c r="C40" s="32" t="s">
        <v>309</v>
      </c>
      <c r="D40" s="42">
        <v>2</v>
      </c>
      <c r="E40" s="15"/>
      <c r="F40" s="15"/>
      <c r="G40" s="15"/>
      <c r="H40" s="15">
        <v>3</v>
      </c>
      <c r="I40" s="15"/>
      <c r="J40" s="43"/>
      <c r="K40" s="42">
        <v>2</v>
      </c>
      <c r="L40" s="15">
        <v>6</v>
      </c>
      <c r="M40" s="15"/>
      <c r="N40" s="15"/>
      <c r="O40" s="16"/>
      <c r="P40" s="15">
        <v>7</v>
      </c>
      <c r="Q40" s="16"/>
      <c r="R40" s="16"/>
      <c r="S40" s="16"/>
      <c r="T40" s="16"/>
      <c r="U40" s="16"/>
      <c r="V40" s="16"/>
      <c r="W40" s="16"/>
      <c r="X40" s="16"/>
      <c r="Y40" s="16"/>
      <c r="Z40" s="15">
        <v>1</v>
      </c>
      <c r="AA40" s="43">
        <v>2</v>
      </c>
      <c r="AB40" s="18"/>
      <c r="AC40" s="13"/>
    </row>
    <row r="41" spans="1:37" x14ac:dyDescent="0.25">
      <c r="A41" s="12">
        <v>37</v>
      </c>
      <c r="B41" s="32" t="s">
        <v>192</v>
      </c>
      <c r="C41" s="32" t="s">
        <v>308</v>
      </c>
      <c r="D41" s="42">
        <v>2</v>
      </c>
      <c r="E41" s="15"/>
      <c r="F41" s="15"/>
      <c r="G41" s="15"/>
      <c r="H41" s="15">
        <v>4</v>
      </c>
      <c r="I41" s="15"/>
      <c r="J41" s="43"/>
      <c r="K41" s="42"/>
      <c r="L41" s="15">
        <v>7</v>
      </c>
      <c r="M41" s="15"/>
      <c r="N41" s="15">
        <v>1</v>
      </c>
      <c r="O41" s="15"/>
      <c r="P41" s="15">
        <v>6</v>
      </c>
      <c r="Q41" s="15">
        <v>4</v>
      </c>
      <c r="R41" s="15"/>
      <c r="S41" s="15">
        <v>7</v>
      </c>
      <c r="T41" s="15"/>
      <c r="U41" s="15"/>
      <c r="V41" s="15"/>
      <c r="W41" s="16"/>
      <c r="X41" s="16"/>
      <c r="Y41" s="16"/>
      <c r="Z41" s="15">
        <v>1</v>
      </c>
      <c r="AA41" s="43">
        <v>4</v>
      </c>
      <c r="AB41" s="18"/>
      <c r="AC41" s="6"/>
    </row>
    <row r="42" spans="1:37" x14ac:dyDescent="0.25">
      <c r="A42" s="12">
        <v>38</v>
      </c>
      <c r="B42" s="32" t="s">
        <v>163</v>
      </c>
      <c r="C42" s="32" t="s">
        <v>321</v>
      </c>
      <c r="D42" s="42">
        <v>3</v>
      </c>
      <c r="E42" s="15">
        <v>3</v>
      </c>
      <c r="F42" s="15">
        <v>8</v>
      </c>
      <c r="G42" s="15">
        <v>5</v>
      </c>
      <c r="H42" s="15">
        <v>2</v>
      </c>
      <c r="I42" s="15">
        <v>10</v>
      </c>
      <c r="J42" s="43">
        <v>1</v>
      </c>
      <c r="K42" s="42">
        <v>2</v>
      </c>
      <c r="L42" s="15"/>
      <c r="M42" s="15"/>
      <c r="N42" s="15"/>
      <c r="O42" s="15"/>
      <c r="P42" s="15"/>
      <c r="Q42" s="15"/>
      <c r="R42" s="15"/>
      <c r="S42" s="16"/>
      <c r="T42" s="16"/>
      <c r="U42" s="16"/>
      <c r="V42" s="16"/>
      <c r="W42" s="16"/>
      <c r="X42" s="16"/>
      <c r="Y42" s="16"/>
      <c r="Z42" s="15">
        <v>1</v>
      </c>
      <c r="AA42" s="43">
        <v>0</v>
      </c>
      <c r="AB42" s="18"/>
      <c r="AC42" s="6"/>
    </row>
    <row r="43" spans="1:37" x14ac:dyDescent="0.25">
      <c r="A43" s="12">
        <v>39</v>
      </c>
      <c r="B43" s="32" t="s">
        <v>218</v>
      </c>
      <c r="C43" s="32" t="s">
        <v>308</v>
      </c>
      <c r="D43" s="42">
        <v>3</v>
      </c>
      <c r="E43" s="15">
        <v>4</v>
      </c>
      <c r="F43" s="15"/>
      <c r="G43" s="15"/>
      <c r="H43" s="15">
        <v>1</v>
      </c>
      <c r="I43" s="15">
        <v>5</v>
      </c>
      <c r="J43" s="43">
        <v>1</v>
      </c>
      <c r="K43" s="42"/>
      <c r="L43" s="15"/>
      <c r="M43" s="15">
        <v>5</v>
      </c>
      <c r="N43" s="15">
        <v>2</v>
      </c>
      <c r="O43" s="15"/>
      <c r="P43" s="15"/>
      <c r="Q43" s="15"/>
      <c r="R43" s="15"/>
      <c r="S43" s="15"/>
      <c r="T43" s="15"/>
      <c r="U43" s="15"/>
      <c r="V43" s="15"/>
      <c r="W43" s="16"/>
      <c r="X43" s="16"/>
      <c r="Y43" s="16"/>
      <c r="Z43" s="15">
        <v>1</v>
      </c>
      <c r="AA43" s="43">
        <v>1</v>
      </c>
      <c r="AB43" s="18"/>
      <c r="AC43" s="6"/>
      <c r="AD43"/>
      <c r="AE43"/>
      <c r="AF43"/>
      <c r="AG43"/>
      <c r="AH43"/>
      <c r="AI43"/>
    </row>
    <row r="44" spans="1:37" x14ac:dyDescent="0.25">
      <c r="A44" s="12">
        <v>40</v>
      </c>
      <c r="B44" s="32" t="s">
        <v>194</v>
      </c>
      <c r="C44" s="32" t="s">
        <v>309</v>
      </c>
      <c r="D44" s="42">
        <v>3</v>
      </c>
      <c r="E44" s="15">
        <v>4</v>
      </c>
      <c r="F44" s="15"/>
      <c r="G44" s="15">
        <v>2</v>
      </c>
      <c r="H44" s="15">
        <v>4</v>
      </c>
      <c r="I44" s="15"/>
      <c r="J44" s="43"/>
      <c r="K44" s="42"/>
      <c r="L44" s="15">
        <v>3</v>
      </c>
      <c r="M44" s="14"/>
      <c r="N44" s="14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5">
        <v>1</v>
      </c>
      <c r="AA44" s="43">
        <v>0</v>
      </c>
      <c r="AB44" s="18"/>
      <c r="AC44" s="13"/>
      <c r="AD44"/>
      <c r="AE44"/>
      <c r="AF44"/>
      <c r="AG44"/>
      <c r="AH44"/>
      <c r="AI44"/>
    </row>
    <row r="45" spans="1:37" x14ac:dyDescent="0.25">
      <c r="A45" s="12">
        <v>41</v>
      </c>
      <c r="B45" s="32" t="s">
        <v>169</v>
      </c>
      <c r="C45" s="32" t="s">
        <v>337</v>
      </c>
      <c r="D45" s="42">
        <v>4</v>
      </c>
      <c r="E45" s="15">
        <v>5</v>
      </c>
      <c r="F45" s="15"/>
      <c r="G45" s="15">
        <v>6</v>
      </c>
      <c r="H45" s="15">
        <v>4</v>
      </c>
      <c r="I45" s="15">
        <v>3</v>
      </c>
      <c r="J45" s="43">
        <v>3</v>
      </c>
      <c r="K45" s="42">
        <v>3</v>
      </c>
      <c r="L45" s="15"/>
      <c r="M45" s="15"/>
      <c r="N45" s="15"/>
      <c r="O45" s="15"/>
      <c r="P45" s="15"/>
      <c r="Q45" s="15"/>
      <c r="R45" s="15"/>
      <c r="S45" s="16"/>
      <c r="T45" s="16"/>
      <c r="U45" s="16"/>
      <c r="V45" s="16"/>
      <c r="W45" s="16"/>
      <c r="X45" s="16"/>
      <c r="Y45" s="16"/>
      <c r="Z45" s="15">
        <v>1</v>
      </c>
      <c r="AA45" s="43">
        <v>0</v>
      </c>
      <c r="AB45" s="18"/>
      <c r="AC45" s="6"/>
    </row>
    <row r="46" spans="1:37" x14ac:dyDescent="0.25">
      <c r="A46" s="12">
        <v>42</v>
      </c>
      <c r="B46" s="32" t="s">
        <v>170</v>
      </c>
      <c r="C46" s="32" t="s">
        <v>309</v>
      </c>
      <c r="D46" s="42">
        <v>4</v>
      </c>
      <c r="E46" s="15">
        <v>7</v>
      </c>
      <c r="F46" s="15"/>
      <c r="G46" s="15"/>
      <c r="H46" s="15">
        <v>9</v>
      </c>
      <c r="I46" s="15">
        <v>1</v>
      </c>
      <c r="J46" s="43">
        <v>3</v>
      </c>
      <c r="K46" s="42">
        <v>5</v>
      </c>
      <c r="L46" s="15">
        <v>3</v>
      </c>
      <c r="M46" s="14"/>
      <c r="N46" s="15">
        <v>4</v>
      </c>
      <c r="O46" s="15">
        <v>7</v>
      </c>
      <c r="P46" s="15"/>
      <c r="Q46" s="15"/>
      <c r="R46" s="15"/>
      <c r="S46" s="15"/>
      <c r="T46" s="15"/>
      <c r="U46" s="15"/>
      <c r="V46" s="15"/>
      <c r="W46" s="16"/>
      <c r="X46" s="16"/>
      <c r="Y46" s="16"/>
      <c r="Z46" s="15">
        <v>1</v>
      </c>
      <c r="AA46" s="43">
        <v>3</v>
      </c>
      <c r="AB46" s="18"/>
      <c r="AC46" s="6"/>
      <c r="AD46"/>
      <c r="AE46"/>
      <c r="AF46"/>
      <c r="AG46"/>
      <c r="AH46"/>
      <c r="AI46"/>
    </row>
    <row r="47" spans="1:37" x14ac:dyDescent="0.25">
      <c r="A47" s="12">
        <v>43</v>
      </c>
      <c r="B47" s="32" t="s">
        <v>293</v>
      </c>
      <c r="C47" s="32" t="s">
        <v>308</v>
      </c>
      <c r="D47" s="42">
        <v>4</v>
      </c>
      <c r="E47" s="15"/>
      <c r="F47" s="15">
        <v>5</v>
      </c>
      <c r="G47" s="15"/>
      <c r="H47" s="15"/>
      <c r="I47" s="15"/>
      <c r="J47" s="43"/>
      <c r="K47" s="42"/>
      <c r="L47" s="15"/>
      <c r="M47" s="15"/>
      <c r="N47" s="15">
        <v>8</v>
      </c>
      <c r="O47" s="15"/>
      <c r="P47" s="15">
        <v>5</v>
      </c>
      <c r="Q47" s="15">
        <v>2</v>
      </c>
      <c r="R47" s="15"/>
      <c r="S47" s="15"/>
      <c r="T47" s="15"/>
      <c r="U47" s="15"/>
      <c r="V47" s="15"/>
      <c r="W47" s="16"/>
      <c r="X47" s="16"/>
      <c r="Y47" s="16"/>
      <c r="Z47" s="15">
        <v>1</v>
      </c>
      <c r="AA47" s="43">
        <v>2</v>
      </c>
      <c r="AB47" s="18"/>
      <c r="AC47" s="6"/>
      <c r="AD47"/>
      <c r="AE47"/>
      <c r="AF47"/>
      <c r="AG47"/>
      <c r="AH47"/>
      <c r="AI47"/>
    </row>
    <row r="48" spans="1:37" x14ac:dyDescent="0.25">
      <c r="A48" s="12">
        <v>44</v>
      </c>
      <c r="B48" s="32" t="s">
        <v>187</v>
      </c>
      <c r="C48" s="32" t="s">
        <v>308</v>
      </c>
      <c r="D48" s="42">
        <v>5</v>
      </c>
      <c r="E48" s="15">
        <v>1</v>
      </c>
      <c r="F48" s="15">
        <v>1</v>
      </c>
      <c r="G48" s="15">
        <v>2</v>
      </c>
      <c r="H48" s="15">
        <v>3</v>
      </c>
      <c r="I48" s="15"/>
      <c r="J48" s="43"/>
      <c r="K48" s="57"/>
      <c r="L48" s="15">
        <v>2</v>
      </c>
      <c r="M48" s="15">
        <v>5</v>
      </c>
      <c r="N48" s="14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>
        <v>1</v>
      </c>
      <c r="AA48" s="43">
        <v>1</v>
      </c>
      <c r="AB48" s="18"/>
      <c r="AC48" s="13"/>
      <c r="AD48"/>
      <c r="AE48"/>
      <c r="AF48"/>
      <c r="AG48"/>
      <c r="AH48"/>
      <c r="AI48"/>
    </row>
    <row r="49" spans="1:35" x14ac:dyDescent="0.25">
      <c r="A49" s="12">
        <v>45</v>
      </c>
      <c r="B49" s="32" t="s">
        <v>276</v>
      </c>
      <c r="C49" s="32" t="s">
        <v>342</v>
      </c>
      <c r="D49" s="42">
        <v>5</v>
      </c>
      <c r="E49" s="15">
        <v>2</v>
      </c>
      <c r="F49" s="15">
        <v>4</v>
      </c>
      <c r="G49" s="15"/>
      <c r="H49" s="15">
        <v>5</v>
      </c>
      <c r="I49" s="15">
        <v>21</v>
      </c>
      <c r="J49" s="43">
        <v>3</v>
      </c>
      <c r="K49" s="42"/>
      <c r="L49" s="15">
        <v>4</v>
      </c>
      <c r="M49" s="15">
        <v>5</v>
      </c>
      <c r="N49" s="15">
        <v>2</v>
      </c>
      <c r="O49" s="15">
        <v>6</v>
      </c>
      <c r="P49" s="15">
        <v>4</v>
      </c>
      <c r="Q49" s="15"/>
      <c r="R49" s="15"/>
      <c r="S49" s="15"/>
      <c r="T49" s="15"/>
      <c r="U49" s="15"/>
      <c r="V49" s="15"/>
      <c r="W49" s="16"/>
      <c r="X49" s="16"/>
      <c r="Y49" s="16"/>
      <c r="Z49" s="15">
        <v>1</v>
      </c>
      <c r="AA49" s="43">
        <v>4</v>
      </c>
      <c r="AB49" s="18"/>
      <c r="AC49" s="6"/>
      <c r="AD49"/>
      <c r="AE49"/>
      <c r="AF49"/>
      <c r="AG49"/>
      <c r="AH49"/>
      <c r="AI49"/>
    </row>
    <row r="50" spans="1:35" x14ac:dyDescent="0.25">
      <c r="A50" s="12">
        <v>46</v>
      </c>
      <c r="B50" s="32" t="s">
        <v>221</v>
      </c>
      <c r="C50" s="32" t="s">
        <v>340</v>
      </c>
      <c r="D50" s="42">
        <v>6</v>
      </c>
      <c r="E50" s="15">
        <v>4</v>
      </c>
      <c r="F50" s="15"/>
      <c r="G50" s="15">
        <v>4</v>
      </c>
      <c r="H50" s="15">
        <v>1</v>
      </c>
      <c r="I50" s="15"/>
      <c r="J50" s="43"/>
      <c r="K50" s="42"/>
      <c r="L50" s="15"/>
      <c r="M50" s="15">
        <v>2</v>
      </c>
      <c r="N50" s="15">
        <v>4</v>
      </c>
      <c r="O50" s="15"/>
      <c r="P50" s="15"/>
      <c r="Q50" s="15"/>
      <c r="R50" s="15"/>
      <c r="S50" s="15"/>
      <c r="T50" s="15"/>
      <c r="U50" s="15"/>
      <c r="V50" s="15"/>
      <c r="W50" s="16"/>
      <c r="X50" s="16"/>
      <c r="Y50" s="16"/>
      <c r="Z50" s="15">
        <v>1</v>
      </c>
      <c r="AA50" s="43">
        <v>1</v>
      </c>
      <c r="AB50" s="18"/>
      <c r="AC50" s="6"/>
      <c r="AD50"/>
      <c r="AE50"/>
      <c r="AF50"/>
      <c r="AG50"/>
      <c r="AH50"/>
      <c r="AI50"/>
    </row>
    <row r="51" spans="1:35" x14ac:dyDescent="0.25">
      <c r="A51" s="12">
        <v>47</v>
      </c>
      <c r="B51" s="32" t="s">
        <v>197</v>
      </c>
      <c r="C51" s="32" t="s">
        <v>341</v>
      </c>
      <c r="D51" s="42">
        <v>7</v>
      </c>
      <c r="E51" s="15">
        <v>3</v>
      </c>
      <c r="F51" s="15">
        <v>2</v>
      </c>
      <c r="G51" s="15"/>
      <c r="H51" s="15">
        <v>2</v>
      </c>
      <c r="I51" s="15">
        <v>6</v>
      </c>
      <c r="J51" s="43">
        <v>7</v>
      </c>
      <c r="K51" s="42"/>
      <c r="L51" s="15">
        <v>7</v>
      </c>
      <c r="M51" s="15">
        <v>2</v>
      </c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>
        <v>1</v>
      </c>
      <c r="AA51" s="43">
        <v>1</v>
      </c>
      <c r="AB51" s="18"/>
      <c r="AC51" s="13"/>
    </row>
    <row r="52" spans="1:35" x14ac:dyDescent="0.25">
      <c r="A52" s="12">
        <v>48</v>
      </c>
      <c r="B52" s="32" t="s">
        <v>133</v>
      </c>
      <c r="C52" s="32" t="s">
        <v>316</v>
      </c>
      <c r="D52" s="42"/>
      <c r="E52" s="15">
        <v>1</v>
      </c>
      <c r="F52" s="15">
        <v>1</v>
      </c>
      <c r="G52" s="15"/>
      <c r="H52" s="15">
        <v>1</v>
      </c>
      <c r="I52" s="15"/>
      <c r="J52" s="43">
        <v>1</v>
      </c>
      <c r="K52" s="42">
        <v>1</v>
      </c>
      <c r="L52" s="15">
        <v>4</v>
      </c>
      <c r="M52" s="15">
        <v>5</v>
      </c>
      <c r="N52" s="15">
        <v>5</v>
      </c>
      <c r="O52" s="15"/>
      <c r="P52" s="15"/>
      <c r="Q52" s="15"/>
      <c r="R52" s="15"/>
      <c r="S52" s="15"/>
      <c r="T52" s="15"/>
      <c r="U52" s="15"/>
      <c r="V52" s="15"/>
      <c r="W52" s="16"/>
      <c r="X52" s="16"/>
      <c r="Y52" s="16"/>
      <c r="Z52" s="15">
        <v>1</v>
      </c>
      <c r="AA52" s="43">
        <v>3</v>
      </c>
      <c r="AB52" s="18"/>
      <c r="AC52" s="6"/>
    </row>
    <row r="53" spans="1:35" x14ac:dyDescent="0.25">
      <c r="A53" s="12">
        <v>49</v>
      </c>
      <c r="B53" s="32" t="s">
        <v>150</v>
      </c>
      <c r="C53" s="32" t="s">
        <v>321</v>
      </c>
      <c r="D53" s="42"/>
      <c r="E53" s="15">
        <v>1</v>
      </c>
      <c r="F53" s="15"/>
      <c r="G53" s="15">
        <v>1</v>
      </c>
      <c r="H53" s="15"/>
      <c r="I53" s="15"/>
      <c r="J53" s="43">
        <v>1</v>
      </c>
      <c r="K53" s="42">
        <v>2</v>
      </c>
      <c r="L53" s="15"/>
      <c r="M53" s="15"/>
      <c r="N53" s="15"/>
      <c r="O53" s="15"/>
      <c r="P53" s="15"/>
      <c r="Q53" s="15"/>
      <c r="R53" s="15"/>
      <c r="S53" s="16"/>
      <c r="T53" s="16"/>
      <c r="U53" s="16"/>
      <c r="V53" s="16"/>
      <c r="W53" s="16"/>
      <c r="X53" s="16"/>
      <c r="Y53" s="16"/>
      <c r="Z53" s="15">
        <v>1</v>
      </c>
      <c r="AA53" s="43">
        <v>0</v>
      </c>
      <c r="AB53" s="18"/>
      <c r="AC53" s="6"/>
      <c r="AD53"/>
      <c r="AE53"/>
      <c r="AF53"/>
      <c r="AG53"/>
      <c r="AH53"/>
      <c r="AI53"/>
    </row>
    <row r="54" spans="1:35" x14ac:dyDescent="0.25">
      <c r="A54" s="12">
        <v>50</v>
      </c>
      <c r="B54" s="32" t="s">
        <v>219</v>
      </c>
      <c r="C54" s="32" t="s">
        <v>328</v>
      </c>
      <c r="D54" s="42"/>
      <c r="E54" s="15">
        <v>3</v>
      </c>
      <c r="F54" s="15">
        <v>6</v>
      </c>
      <c r="G54" s="15">
        <v>2</v>
      </c>
      <c r="H54" s="15">
        <v>2</v>
      </c>
      <c r="I54" s="15"/>
      <c r="J54" s="43">
        <v>5</v>
      </c>
      <c r="K54" s="42"/>
      <c r="L54" s="15"/>
      <c r="M54" s="15"/>
      <c r="N54" s="15">
        <v>3</v>
      </c>
      <c r="O54" s="15">
        <v>4</v>
      </c>
      <c r="P54" s="15"/>
      <c r="Q54" s="15"/>
      <c r="R54" s="15"/>
      <c r="S54" s="15"/>
      <c r="T54" s="15"/>
      <c r="U54" s="15"/>
      <c r="V54" s="15"/>
      <c r="W54" s="16"/>
      <c r="X54" s="16"/>
      <c r="Y54" s="16"/>
      <c r="Z54" s="15">
        <v>1</v>
      </c>
      <c r="AA54" s="43">
        <v>1</v>
      </c>
      <c r="AB54" s="18"/>
      <c r="AC54" s="6"/>
      <c r="AD54"/>
      <c r="AE54"/>
      <c r="AF54"/>
      <c r="AG54"/>
      <c r="AH54"/>
      <c r="AI54"/>
    </row>
    <row r="55" spans="1:35" x14ac:dyDescent="0.25">
      <c r="A55" s="12">
        <v>51</v>
      </c>
      <c r="B55" s="32" t="s">
        <v>297</v>
      </c>
      <c r="C55" s="32" t="s">
        <v>325</v>
      </c>
      <c r="D55" s="42"/>
      <c r="E55" s="15">
        <v>7</v>
      </c>
      <c r="F55" s="15">
        <v>6</v>
      </c>
      <c r="G55" s="15"/>
      <c r="H55" s="15">
        <v>2</v>
      </c>
      <c r="I55" s="15">
        <v>6</v>
      </c>
      <c r="J55" s="43">
        <v>3</v>
      </c>
      <c r="K55" s="42"/>
      <c r="L55" s="15"/>
      <c r="M55" s="15"/>
      <c r="N55" s="15">
        <v>3</v>
      </c>
      <c r="O55" s="15"/>
      <c r="P55" s="15"/>
      <c r="Q55" s="15">
        <v>8</v>
      </c>
      <c r="R55" s="15"/>
      <c r="S55" s="15"/>
      <c r="T55" s="15"/>
      <c r="U55" s="15"/>
      <c r="V55" s="15"/>
      <c r="W55" s="16"/>
      <c r="X55" s="16"/>
      <c r="Y55" s="16"/>
      <c r="Z55" s="15">
        <v>1</v>
      </c>
      <c r="AA55" s="43">
        <v>1</v>
      </c>
      <c r="AB55" s="18"/>
      <c r="AC55" s="6"/>
      <c r="AD55"/>
      <c r="AE55"/>
      <c r="AF55"/>
      <c r="AG55"/>
      <c r="AH55"/>
      <c r="AI55"/>
    </row>
    <row r="56" spans="1:35" x14ac:dyDescent="0.25">
      <c r="A56" s="12">
        <v>52</v>
      </c>
      <c r="B56" s="32" t="s">
        <v>278</v>
      </c>
      <c r="C56" s="32" t="s">
        <v>316</v>
      </c>
      <c r="D56" s="46"/>
      <c r="E56" s="47"/>
      <c r="F56" s="15">
        <v>3</v>
      </c>
      <c r="G56" s="15"/>
      <c r="H56" s="15">
        <v>1</v>
      </c>
      <c r="I56" s="15">
        <v>2</v>
      </c>
      <c r="J56" s="43">
        <v>2</v>
      </c>
      <c r="K56" s="42"/>
      <c r="L56" s="15"/>
      <c r="M56" s="15">
        <v>7</v>
      </c>
      <c r="N56" s="15">
        <v>4</v>
      </c>
      <c r="O56" s="15">
        <v>3</v>
      </c>
      <c r="P56" s="15"/>
      <c r="Q56" s="15">
        <v>4</v>
      </c>
      <c r="R56" s="15"/>
      <c r="S56" s="15"/>
      <c r="T56" s="15"/>
      <c r="U56" s="15"/>
      <c r="V56" s="15"/>
      <c r="W56" s="15"/>
      <c r="X56" s="16"/>
      <c r="Y56" s="16"/>
      <c r="Z56" s="15">
        <v>1</v>
      </c>
      <c r="AA56" s="43">
        <v>3</v>
      </c>
      <c r="AB56" s="18" t="s">
        <v>392</v>
      </c>
      <c r="AC56" s="6"/>
      <c r="AD56"/>
      <c r="AE56"/>
      <c r="AF56"/>
      <c r="AG56"/>
      <c r="AH56"/>
      <c r="AI56"/>
    </row>
    <row r="57" spans="1:35" x14ac:dyDescent="0.25">
      <c r="A57" s="12">
        <v>53</v>
      </c>
      <c r="B57" s="32" t="s">
        <v>298</v>
      </c>
      <c r="C57" s="32" t="s">
        <v>316</v>
      </c>
      <c r="D57" s="46"/>
      <c r="E57" s="47"/>
      <c r="F57" s="15">
        <v>16</v>
      </c>
      <c r="G57" s="15">
        <v>6</v>
      </c>
      <c r="H57" s="15">
        <v>3</v>
      </c>
      <c r="I57" s="15">
        <v>3</v>
      </c>
      <c r="J57" s="43">
        <v>4</v>
      </c>
      <c r="K57" s="42"/>
      <c r="L57" s="15"/>
      <c r="M57" s="15"/>
      <c r="N57" s="15">
        <v>2</v>
      </c>
      <c r="O57" s="15">
        <v>5</v>
      </c>
      <c r="P57" s="15">
        <v>6</v>
      </c>
      <c r="Q57" s="15"/>
      <c r="R57" s="15">
        <v>5</v>
      </c>
      <c r="S57" s="15"/>
      <c r="T57" s="15"/>
      <c r="U57" s="15"/>
      <c r="V57" s="15"/>
      <c r="W57" s="16"/>
      <c r="X57" s="16"/>
      <c r="Y57" s="16"/>
      <c r="Z57" s="15">
        <v>1</v>
      </c>
      <c r="AA57" s="43">
        <v>3</v>
      </c>
      <c r="AB57" s="18" t="s">
        <v>393</v>
      </c>
      <c r="AC57" s="6"/>
      <c r="AD57"/>
      <c r="AE57"/>
      <c r="AF57"/>
      <c r="AG57"/>
      <c r="AH57"/>
      <c r="AI57"/>
    </row>
    <row r="58" spans="1:35" x14ac:dyDescent="0.25">
      <c r="A58" s="12">
        <v>54</v>
      </c>
      <c r="B58" s="32" t="s">
        <v>225</v>
      </c>
      <c r="C58" s="32" t="s">
        <v>311</v>
      </c>
      <c r="D58" s="42"/>
      <c r="E58" s="15"/>
      <c r="F58" s="15"/>
      <c r="G58" s="15"/>
      <c r="H58" s="15">
        <v>1</v>
      </c>
      <c r="I58" s="15">
        <v>3</v>
      </c>
      <c r="J58" s="43">
        <v>3</v>
      </c>
      <c r="K58" s="42"/>
      <c r="L58" s="15"/>
      <c r="M58" s="15"/>
      <c r="N58" s="15">
        <v>1</v>
      </c>
      <c r="O58" s="15">
        <v>7</v>
      </c>
      <c r="P58" s="15"/>
      <c r="Q58" s="15"/>
      <c r="R58" s="15"/>
      <c r="S58" s="15"/>
      <c r="T58" s="15"/>
      <c r="U58" s="15"/>
      <c r="V58" s="15"/>
      <c r="W58" s="16"/>
      <c r="X58" s="16"/>
      <c r="Y58" s="16"/>
      <c r="Z58" s="15">
        <v>1</v>
      </c>
      <c r="AA58" s="43">
        <v>1</v>
      </c>
      <c r="AB58" s="18"/>
      <c r="AC58" s="6"/>
    </row>
    <row r="59" spans="1:35" x14ac:dyDescent="0.25">
      <c r="A59" s="12">
        <v>55</v>
      </c>
      <c r="B59" s="32" t="s">
        <v>207</v>
      </c>
      <c r="C59" s="32" t="s">
        <v>308</v>
      </c>
      <c r="D59" s="42"/>
      <c r="E59" s="15"/>
      <c r="F59" s="15"/>
      <c r="G59" s="15"/>
      <c r="H59" s="15">
        <v>2</v>
      </c>
      <c r="I59" s="15">
        <v>3</v>
      </c>
      <c r="J59" s="43"/>
      <c r="K59" s="42"/>
      <c r="L59" s="15">
        <v>3</v>
      </c>
      <c r="M59" s="15"/>
      <c r="N59" s="15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5">
        <v>1</v>
      </c>
      <c r="AA59" s="43">
        <v>0</v>
      </c>
      <c r="AB59" s="18"/>
      <c r="AC59" s="13"/>
      <c r="AD59"/>
      <c r="AE59"/>
      <c r="AF59"/>
      <c r="AG59"/>
      <c r="AH59"/>
      <c r="AI59"/>
    </row>
    <row r="60" spans="1:35" x14ac:dyDescent="0.25">
      <c r="A60" s="12">
        <v>56</v>
      </c>
      <c r="B60" s="32" t="s">
        <v>301</v>
      </c>
      <c r="C60" s="32" t="s">
        <v>315</v>
      </c>
      <c r="D60" s="42"/>
      <c r="E60" s="15"/>
      <c r="F60" s="15"/>
      <c r="G60" s="15"/>
      <c r="H60" s="15">
        <v>2</v>
      </c>
      <c r="I60" s="15">
        <v>1</v>
      </c>
      <c r="J60" s="43">
        <v>1</v>
      </c>
      <c r="K60" s="42"/>
      <c r="L60" s="15"/>
      <c r="M60" s="15"/>
      <c r="N60" s="15">
        <v>7</v>
      </c>
      <c r="O60" s="15">
        <v>2</v>
      </c>
      <c r="P60" s="15"/>
      <c r="Q60" s="15"/>
      <c r="R60" s="15"/>
      <c r="S60" s="15"/>
      <c r="T60" s="15"/>
      <c r="U60" s="15"/>
      <c r="V60" s="15"/>
      <c r="W60" s="16"/>
      <c r="X60" s="16"/>
      <c r="Y60" s="16"/>
      <c r="Z60" s="15">
        <v>1</v>
      </c>
      <c r="AA60" s="43">
        <v>1</v>
      </c>
      <c r="AB60" s="18"/>
      <c r="AC60" s="6"/>
      <c r="AD60"/>
      <c r="AE60"/>
      <c r="AF60"/>
      <c r="AG60"/>
      <c r="AH60"/>
      <c r="AI60"/>
    </row>
    <row r="61" spans="1:35" x14ac:dyDescent="0.25">
      <c r="A61" s="12">
        <v>57</v>
      </c>
      <c r="B61" s="32" t="s">
        <v>38</v>
      </c>
      <c r="C61" s="32" t="s">
        <v>322</v>
      </c>
      <c r="D61" s="42"/>
      <c r="E61" s="15"/>
      <c r="F61" s="15"/>
      <c r="G61" s="15"/>
      <c r="H61" s="15">
        <v>7</v>
      </c>
      <c r="I61" s="15"/>
      <c r="J61" s="43">
        <v>8</v>
      </c>
      <c r="K61" s="42"/>
      <c r="L61" s="15">
        <v>3</v>
      </c>
      <c r="M61" s="14"/>
      <c r="N61" s="14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5">
        <v>1</v>
      </c>
      <c r="AA61" s="43">
        <v>0</v>
      </c>
      <c r="AB61" s="18"/>
      <c r="AC61" s="13"/>
    </row>
    <row r="62" spans="1:35" x14ac:dyDescent="0.25">
      <c r="A62" s="12">
        <v>58</v>
      </c>
      <c r="B62" s="32" t="s">
        <v>299</v>
      </c>
      <c r="C62" s="32" t="s">
        <v>316</v>
      </c>
      <c r="D62" s="42"/>
      <c r="E62" s="15"/>
      <c r="F62" s="15"/>
      <c r="G62" s="15"/>
      <c r="H62" s="15">
        <v>8</v>
      </c>
      <c r="I62" s="15">
        <v>3</v>
      </c>
      <c r="J62" s="43">
        <v>1</v>
      </c>
      <c r="K62" s="42"/>
      <c r="L62" s="15">
        <v>3</v>
      </c>
      <c r="M62" s="15">
        <v>5</v>
      </c>
      <c r="N62" s="15">
        <v>5</v>
      </c>
      <c r="O62" s="15"/>
      <c r="P62" s="15"/>
      <c r="Q62" s="15"/>
      <c r="R62" s="15"/>
      <c r="S62" s="15"/>
      <c r="T62" s="15"/>
      <c r="U62" s="15"/>
      <c r="V62" s="15"/>
      <c r="W62" s="16"/>
      <c r="X62" s="16"/>
      <c r="Y62" s="16"/>
      <c r="Z62" s="15">
        <v>1</v>
      </c>
      <c r="AA62" s="43">
        <v>2</v>
      </c>
      <c r="AB62" s="18"/>
      <c r="AC62" s="6"/>
      <c r="AD62"/>
      <c r="AE62"/>
      <c r="AF62"/>
      <c r="AG62"/>
      <c r="AH62"/>
      <c r="AI62"/>
    </row>
    <row r="63" spans="1:35" x14ac:dyDescent="0.25">
      <c r="A63" s="12">
        <v>59</v>
      </c>
      <c r="B63" s="32" t="s">
        <v>280</v>
      </c>
      <c r="C63" s="32" t="s">
        <v>308</v>
      </c>
      <c r="D63" s="42">
        <v>1</v>
      </c>
      <c r="E63" s="15">
        <v>1</v>
      </c>
      <c r="F63" s="15">
        <v>1</v>
      </c>
      <c r="G63" s="15">
        <v>3</v>
      </c>
      <c r="H63" s="15">
        <v>3</v>
      </c>
      <c r="I63" s="15"/>
      <c r="J63" s="43"/>
      <c r="K63" s="42"/>
      <c r="L63" s="15"/>
      <c r="M63" s="15"/>
      <c r="N63" s="15">
        <v>7</v>
      </c>
      <c r="O63" s="15"/>
      <c r="P63" s="15"/>
      <c r="Q63" s="15"/>
      <c r="R63" s="15"/>
      <c r="S63" s="15"/>
      <c r="T63" s="15"/>
      <c r="U63" s="15"/>
      <c r="V63" s="15"/>
      <c r="W63" s="16"/>
      <c r="X63" s="16"/>
      <c r="Y63" s="16"/>
      <c r="Z63" s="15">
        <v>0</v>
      </c>
      <c r="AA63" s="43">
        <v>1</v>
      </c>
      <c r="AB63" s="18"/>
      <c r="AC63" s="6"/>
    </row>
    <row r="64" spans="1:35" x14ac:dyDescent="0.25">
      <c r="A64" s="12">
        <v>60</v>
      </c>
      <c r="B64" s="32" t="s">
        <v>281</v>
      </c>
      <c r="C64" s="32" t="s">
        <v>337</v>
      </c>
      <c r="D64" s="42">
        <v>1</v>
      </c>
      <c r="E64" s="15">
        <v>1</v>
      </c>
      <c r="F64" s="15">
        <v>2</v>
      </c>
      <c r="G64" s="15">
        <v>2</v>
      </c>
      <c r="H64" s="15"/>
      <c r="I64" s="15"/>
      <c r="J64" s="43"/>
      <c r="K64" s="42"/>
      <c r="L64" s="15"/>
      <c r="M64" s="15"/>
      <c r="N64" s="15">
        <v>6</v>
      </c>
      <c r="O64" s="15"/>
      <c r="P64" s="15"/>
      <c r="Q64" s="15"/>
      <c r="R64" s="15"/>
      <c r="S64" s="15"/>
      <c r="T64" s="15"/>
      <c r="U64" s="15"/>
      <c r="V64" s="15"/>
      <c r="W64" s="16"/>
      <c r="X64" s="16"/>
      <c r="Y64" s="16"/>
      <c r="Z64" s="15">
        <v>0</v>
      </c>
      <c r="AA64" s="43">
        <v>1</v>
      </c>
      <c r="AB64" s="18"/>
      <c r="AC64" s="6"/>
      <c r="AD64"/>
      <c r="AE64"/>
      <c r="AF64"/>
      <c r="AG64"/>
      <c r="AH64"/>
      <c r="AI64"/>
    </row>
    <row r="65" spans="1:35" x14ac:dyDescent="0.25">
      <c r="A65" s="12">
        <v>61</v>
      </c>
      <c r="B65" s="32" t="s">
        <v>282</v>
      </c>
      <c r="C65" s="32" t="s">
        <v>311</v>
      </c>
      <c r="D65" s="42">
        <v>1</v>
      </c>
      <c r="E65" s="15">
        <v>1</v>
      </c>
      <c r="F65" s="15">
        <v>3</v>
      </c>
      <c r="G65" s="15">
        <v>2</v>
      </c>
      <c r="H65" s="15">
        <v>1</v>
      </c>
      <c r="I65" s="15">
        <v>1</v>
      </c>
      <c r="J65" s="43"/>
      <c r="K65" s="42"/>
      <c r="L65" s="15"/>
      <c r="M65" s="15"/>
      <c r="N65" s="15">
        <v>8</v>
      </c>
      <c r="O65" s="15"/>
      <c r="P65" s="15"/>
      <c r="Q65" s="15"/>
      <c r="R65" s="15"/>
      <c r="S65" s="15"/>
      <c r="T65" s="15"/>
      <c r="U65" s="15">
        <v>6</v>
      </c>
      <c r="V65" s="15">
        <v>4</v>
      </c>
      <c r="W65" s="16"/>
      <c r="X65" s="16"/>
      <c r="Y65" s="16"/>
      <c r="Z65" s="15">
        <v>0</v>
      </c>
      <c r="AA65" s="43">
        <v>3</v>
      </c>
      <c r="AB65" s="18"/>
      <c r="AC65" s="6"/>
      <c r="AD65"/>
      <c r="AE65"/>
      <c r="AF65"/>
      <c r="AG65"/>
      <c r="AH65"/>
      <c r="AI65"/>
    </row>
    <row r="66" spans="1:35" x14ac:dyDescent="0.25">
      <c r="A66" s="12">
        <v>62</v>
      </c>
      <c r="B66" s="32" t="s">
        <v>136</v>
      </c>
      <c r="C66" s="32" t="s">
        <v>340</v>
      </c>
      <c r="D66" s="42">
        <v>1</v>
      </c>
      <c r="E66" s="15">
        <v>1</v>
      </c>
      <c r="F66" s="15">
        <v>5</v>
      </c>
      <c r="G66" s="15"/>
      <c r="H66" s="15">
        <v>7</v>
      </c>
      <c r="I66" s="15"/>
      <c r="J66" s="43"/>
      <c r="K66" s="42">
        <v>7</v>
      </c>
      <c r="L66" s="15"/>
      <c r="M66" s="15"/>
      <c r="N66" s="15"/>
      <c r="O66" s="15"/>
      <c r="P66" s="15"/>
      <c r="Q66" s="15"/>
      <c r="R66" s="15"/>
      <c r="S66" s="16"/>
      <c r="T66" s="16"/>
      <c r="U66" s="16"/>
      <c r="V66" s="16"/>
      <c r="W66" s="16"/>
      <c r="X66" s="16"/>
      <c r="Y66" s="16"/>
      <c r="Z66" s="15">
        <v>0</v>
      </c>
      <c r="AA66" s="43">
        <v>1</v>
      </c>
      <c r="AB66" s="18"/>
      <c r="AC66" s="6"/>
      <c r="AD66"/>
      <c r="AE66"/>
      <c r="AF66"/>
      <c r="AG66"/>
      <c r="AH66"/>
      <c r="AI66"/>
    </row>
    <row r="67" spans="1:35" x14ac:dyDescent="0.25">
      <c r="A67" s="12">
        <v>63</v>
      </c>
      <c r="B67" s="32" t="s">
        <v>283</v>
      </c>
      <c r="C67" s="32" t="s">
        <v>308</v>
      </c>
      <c r="D67" s="42">
        <v>1</v>
      </c>
      <c r="E67" s="15">
        <v>2</v>
      </c>
      <c r="F67" s="15">
        <v>2</v>
      </c>
      <c r="G67" s="15">
        <v>1</v>
      </c>
      <c r="H67" s="15">
        <v>5</v>
      </c>
      <c r="I67" s="15"/>
      <c r="J67" s="43"/>
      <c r="K67" s="42"/>
      <c r="L67" s="15"/>
      <c r="M67" s="15"/>
      <c r="N67" s="15">
        <v>5</v>
      </c>
      <c r="O67" s="15"/>
      <c r="P67" s="15"/>
      <c r="Q67" s="15"/>
      <c r="R67" s="15"/>
      <c r="S67" s="15"/>
      <c r="T67" s="15"/>
      <c r="U67" s="15"/>
      <c r="V67" s="15"/>
      <c r="W67" s="16"/>
      <c r="X67" s="16"/>
      <c r="Y67" s="16"/>
      <c r="Z67" s="15">
        <v>0</v>
      </c>
      <c r="AA67" s="43">
        <v>5</v>
      </c>
      <c r="AB67" s="18"/>
      <c r="AC67" s="6"/>
      <c r="AD67"/>
      <c r="AE67"/>
      <c r="AF67"/>
      <c r="AG67"/>
      <c r="AH67"/>
      <c r="AI67"/>
    </row>
    <row r="68" spans="1:35" x14ac:dyDescent="0.25">
      <c r="A68" s="12">
        <v>64</v>
      </c>
      <c r="B68" s="32" t="s">
        <v>139</v>
      </c>
      <c r="C68" s="32" t="s">
        <v>308</v>
      </c>
      <c r="D68" s="42">
        <v>1</v>
      </c>
      <c r="E68" s="15">
        <v>2</v>
      </c>
      <c r="F68" s="15">
        <v>7</v>
      </c>
      <c r="G68" s="15">
        <v>1</v>
      </c>
      <c r="H68" s="15">
        <v>1</v>
      </c>
      <c r="I68" s="15"/>
      <c r="J68" s="43"/>
      <c r="K68" s="42">
        <v>4</v>
      </c>
      <c r="L68" s="15"/>
      <c r="M68" s="15"/>
      <c r="N68" s="15">
        <v>6</v>
      </c>
      <c r="O68" s="15"/>
      <c r="P68" s="15"/>
      <c r="Q68" s="15"/>
      <c r="R68" s="15"/>
      <c r="S68" s="15"/>
      <c r="T68" s="15"/>
      <c r="U68" s="15"/>
      <c r="V68" s="15"/>
      <c r="W68" s="16"/>
      <c r="X68" s="16"/>
      <c r="Y68" s="16"/>
      <c r="Z68" s="15">
        <v>0</v>
      </c>
      <c r="AA68" s="43">
        <v>2</v>
      </c>
      <c r="AB68" s="18"/>
      <c r="AC68" s="6"/>
      <c r="AD68"/>
      <c r="AE68"/>
      <c r="AF68"/>
      <c r="AG68"/>
      <c r="AH68"/>
      <c r="AI68"/>
    </row>
    <row r="69" spans="1:35" x14ac:dyDescent="0.25">
      <c r="A69" s="12">
        <v>65</v>
      </c>
      <c r="B69" s="32" t="s">
        <v>184</v>
      </c>
      <c r="C69" s="32" t="s">
        <v>308</v>
      </c>
      <c r="D69" s="42">
        <v>1</v>
      </c>
      <c r="E69" s="15">
        <v>4</v>
      </c>
      <c r="F69" s="15">
        <v>1</v>
      </c>
      <c r="G69" s="15">
        <v>1</v>
      </c>
      <c r="H69" s="15">
        <v>4</v>
      </c>
      <c r="I69" s="15"/>
      <c r="J69" s="43">
        <v>2</v>
      </c>
      <c r="K69" s="42"/>
      <c r="L69" s="15">
        <v>5</v>
      </c>
      <c r="M69" s="15"/>
      <c r="N69" s="15"/>
      <c r="O69" s="15">
        <v>8</v>
      </c>
      <c r="P69" s="15">
        <v>6</v>
      </c>
      <c r="Q69" s="15"/>
      <c r="R69" s="15"/>
      <c r="S69" s="16"/>
      <c r="T69" s="16"/>
      <c r="U69" s="16"/>
      <c r="V69" s="16"/>
      <c r="W69" s="16"/>
      <c r="X69" s="16"/>
      <c r="Y69" s="16"/>
      <c r="Z69" s="15">
        <v>0</v>
      </c>
      <c r="AA69" s="43">
        <v>3</v>
      </c>
      <c r="AB69" s="18"/>
      <c r="AC69" s="13"/>
      <c r="AD69"/>
      <c r="AE69"/>
      <c r="AF69"/>
      <c r="AG69"/>
      <c r="AH69"/>
      <c r="AI69"/>
    </row>
    <row r="70" spans="1:35" x14ac:dyDescent="0.25">
      <c r="A70" s="12">
        <v>66</v>
      </c>
      <c r="B70" s="32" t="s">
        <v>208</v>
      </c>
      <c r="C70" s="32" t="s">
        <v>318</v>
      </c>
      <c r="D70" s="42">
        <v>1</v>
      </c>
      <c r="E70" s="15">
        <v>4</v>
      </c>
      <c r="F70" s="15">
        <v>1</v>
      </c>
      <c r="G70" s="15">
        <v>1</v>
      </c>
      <c r="H70" s="15">
        <v>6</v>
      </c>
      <c r="I70" s="15">
        <v>3</v>
      </c>
      <c r="J70" s="43">
        <v>2</v>
      </c>
      <c r="K70" s="42"/>
      <c r="L70" s="15"/>
      <c r="M70" s="15">
        <v>5</v>
      </c>
      <c r="N70" s="15"/>
      <c r="O70" s="15">
        <v>7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>
        <v>0</v>
      </c>
      <c r="AA70" s="43">
        <v>2</v>
      </c>
      <c r="AB70" s="18"/>
      <c r="AC70" s="13"/>
      <c r="AD70"/>
      <c r="AE70"/>
      <c r="AF70"/>
      <c r="AG70"/>
      <c r="AH70"/>
      <c r="AI70"/>
    </row>
    <row r="71" spans="1:35" x14ac:dyDescent="0.25">
      <c r="A71" s="12">
        <v>67</v>
      </c>
      <c r="B71" s="32" t="s">
        <v>146</v>
      </c>
      <c r="C71" s="32" t="s">
        <v>322</v>
      </c>
      <c r="D71" s="42">
        <v>1</v>
      </c>
      <c r="E71" s="15">
        <v>4</v>
      </c>
      <c r="F71" s="15">
        <v>3</v>
      </c>
      <c r="G71" s="15"/>
      <c r="H71" s="15"/>
      <c r="I71" s="15"/>
      <c r="J71" s="43">
        <v>7</v>
      </c>
      <c r="K71" s="42">
        <v>5</v>
      </c>
      <c r="L71" s="15">
        <v>7</v>
      </c>
      <c r="M71" s="15"/>
      <c r="N71" s="15">
        <v>8</v>
      </c>
      <c r="O71" s="15"/>
      <c r="P71" s="15"/>
      <c r="Q71" s="15"/>
      <c r="R71" s="15"/>
      <c r="S71" s="15"/>
      <c r="T71" s="15"/>
      <c r="U71" s="15"/>
      <c r="V71" s="15"/>
      <c r="W71" s="16"/>
      <c r="X71" s="16"/>
      <c r="Y71" s="16"/>
      <c r="Z71" s="15">
        <v>0</v>
      </c>
      <c r="AA71" s="43">
        <v>3</v>
      </c>
      <c r="AB71" s="18"/>
      <c r="AC71" s="6"/>
      <c r="AD71"/>
      <c r="AE71"/>
      <c r="AF71"/>
      <c r="AG71"/>
      <c r="AH71"/>
      <c r="AI71"/>
    </row>
    <row r="72" spans="1:35" x14ac:dyDescent="0.25">
      <c r="A72" s="12">
        <v>68</v>
      </c>
      <c r="B72" s="32" t="s">
        <v>141</v>
      </c>
      <c r="C72" s="32" t="s">
        <v>326</v>
      </c>
      <c r="D72" s="42">
        <v>1</v>
      </c>
      <c r="E72" s="15">
        <v>5</v>
      </c>
      <c r="F72" s="15">
        <v>2</v>
      </c>
      <c r="G72" s="15"/>
      <c r="H72" s="15">
        <v>6</v>
      </c>
      <c r="I72" s="15"/>
      <c r="J72" s="43"/>
      <c r="K72" s="42">
        <v>4</v>
      </c>
      <c r="L72" s="15"/>
      <c r="M72" s="15">
        <v>5</v>
      </c>
      <c r="N72" s="15">
        <v>8</v>
      </c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>
        <v>0</v>
      </c>
      <c r="AA72" s="43">
        <v>3</v>
      </c>
      <c r="AB72" s="18"/>
      <c r="AC72" s="13"/>
    </row>
    <row r="73" spans="1:35" x14ac:dyDescent="0.25">
      <c r="A73" s="12">
        <v>69</v>
      </c>
      <c r="B73" s="32" t="s">
        <v>285</v>
      </c>
      <c r="C73" s="32" t="s">
        <v>326</v>
      </c>
      <c r="D73" s="42">
        <v>1</v>
      </c>
      <c r="E73" s="15">
        <v>5</v>
      </c>
      <c r="F73" s="15">
        <v>4</v>
      </c>
      <c r="G73" s="15">
        <v>7</v>
      </c>
      <c r="H73" s="15">
        <v>6</v>
      </c>
      <c r="I73" s="15"/>
      <c r="J73" s="43"/>
      <c r="K73" s="42">
        <v>4</v>
      </c>
      <c r="L73" s="15"/>
      <c r="M73" s="15">
        <v>5</v>
      </c>
      <c r="N73" s="15">
        <v>8</v>
      </c>
      <c r="O73" s="15"/>
      <c r="P73" s="15"/>
      <c r="Q73" s="15"/>
      <c r="R73" s="15"/>
      <c r="S73" s="15"/>
      <c r="T73" s="15"/>
      <c r="U73" s="15"/>
      <c r="V73" s="15"/>
      <c r="W73" s="16"/>
      <c r="X73" s="16"/>
      <c r="Y73" s="16"/>
      <c r="Z73" s="15">
        <v>0</v>
      </c>
      <c r="AA73" s="43">
        <v>3</v>
      </c>
      <c r="AB73" s="18"/>
      <c r="AC73" s="6"/>
      <c r="AD73"/>
      <c r="AE73"/>
      <c r="AF73"/>
      <c r="AG73"/>
      <c r="AH73"/>
      <c r="AI73"/>
    </row>
    <row r="74" spans="1:35" x14ac:dyDescent="0.25">
      <c r="A74" s="12">
        <v>70</v>
      </c>
      <c r="B74" s="32" t="s">
        <v>286</v>
      </c>
      <c r="C74" s="32" t="s">
        <v>341</v>
      </c>
      <c r="D74" s="42">
        <v>1</v>
      </c>
      <c r="E74" s="15">
        <v>5</v>
      </c>
      <c r="F74" s="15"/>
      <c r="G74" s="15"/>
      <c r="H74" s="15">
        <v>6</v>
      </c>
      <c r="I74" s="15">
        <v>11</v>
      </c>
      <c r="J74" s="43">
        <v>2</v>
      </c>
      <c r="K74" s="42"/>
      <c r="L74" s="15"/>
      <c r="M74" s="15"/>
      <c r="N74" s="15">
        <v>4</v>
      </c>
      <c r="O74" s="15"/>
      <c r="P74" s="15"/>
      <c r="Q74" s="15"/>
      <c r="R74" s="15"/>
      <c r="S74" s="15"/>
      <c r="T74" s="15"/>
      <c r="U74" s="15"/>
      <c r="V74" s="15"/>
      <c r="W74" s="16"/>
      <c r="X74" s="16"/>
      <c r="Y74" s="16"/>
      <c r="Z74" s="15">
        <v>0</v>
      </c>
      <c r="AA74" s="43">
        <v>1</v>
      </c>
      <c r="AB74" s="18"/>
      <c r="AC74" s="6"/>
      <c r="AD74"/>
      <c r="AE74"/>
      <c r="AF74"/>
      <c r="AG74"/>
      <c r="AH74"/>
      <c r="AI74"/>
    </row>
    <row r="75" spans="1:35" x14ac:dyDescent="0.25">
      <c r="A75" s="12">
        <v>71</v>
      </c>
      <c r="B75" s="32" t="s">
        <v>210</v>
      </c>
      <c r="C75" s="32" t="s">
        <v>325</v>
      </c>
      <c r="D75" s="42">
        <v>1</v>
      </c>
      <c r="E75" s="15"/>
      <c r="F75" s="15">
        <v>3</v>
      </c>
      <c r="G75" s="15"/>
      <c r="H75" s="15">
        <v>1</v>
      </c>
      <c r="I75" s="15">
        <v>3</v>
      </c>
      <c r="J75" s="43">
        <v>2</v>
      </c>
      <c r="K75" s="42"/>
      <c r="L75" s="15"/>
      <c r="M75" s="15">
        <v>8</v>
      </c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>
        <v>0</v>
      </c>
      <c r="AA75" s="43">
        <v>1</v>
      </c>
      <c r="AB75" s="18"/>
      <c r="AC75" s="13"/>
      <c r="AD75"/>
      <c r="AE75"/>
      <c r="AF75"/>
      <c r="AG75"/>
      <c r="AH75"/>
      <c r="AI75"/>
    </row>
    <row r="76" spans="1:35" x14ac:dyDescent="0.25">
      <c r="A76" s="12">
        <v>72</v>
      </c>
      <c r="B76" s="32" t="s">
        <v>144</v>
      </c>
      <c r="C76" s="32" t="s">
        <v>316</v>
      </c>
      <c r="D76" s="42">
        <v>1</v>
      </c>
      <c r="E76" s="15"/>
      <c r="F76" s="15">
        <v>3</v>
      </c>
      <c r="G76" s="15"/>
      <c r="H76" s="15"/>
      <c r="I76" s="15">
        <v>3</v>
      </c>
      <c r="J76" s="43">
        <v>1</v>
      </c>
      <c r="K76" s="42">
        <v>4</v>
      </c>
      <c r="L76" s="15"/>
      <c r="M76" s="15">
        <v>5</v>
      </c>
      <c r="N76" s="15">
        <v>7</v>
      </c>
      <c r="O76" s="15"/>
      <c r="P76" s="15">
        <v>6</v>
      </c>
      <c r="Q76" s="15"/>
      <c r="R76" s="15"/>
      <c r="S76" s="15"/>
      <c r="T76" s="15"/>
      <c r="U76" s="15"/>
      <c r="V76" s="15"/>
      <c r="W76" s="16"/>
      <c r="X76" s="16"/>
      <c r="Y76" s="16"/>
      <c r="Z76" s="15">
        <v>0</v>
      </c>
      <c r="AA76" s="43">
        <v>3</v>
      </c>
      <c r="AB76" s="18"/>
      <c r="AC76" s="6"/>
      <c r="AD76"/>
      <c r="AE76"/>
      <c r="AF76"/>
      <c r="AG76"/>
      <c r="AH76"/>
      <c r="AI76"/>
    </row>
    <row r="77" spans="1:35" x14ac:dyDescent="0.25">
      <c r="A77" s="12">
        <v>73</v>
      </c>
      <c r="B77" s="32" t="s">
        <v>145</v>
      </c>
      <c r="C77" s="32" t="s">
        <v>321</v>
      </c>
      <c r="D77" s="42">
        <v>1</v>
      </c>
      <c r="E77" s="15"/>
      <c r="F77" s="15">
        <v>6</v>
      </c>
      <c r="G77" s="15"/>
      <c r="H77" s="15">
        <v>2</v>
      </c>
      <c r="I77" s="15"/>
      <c r="J77" s="43"/>
      <c r="K77" s="42">
        <v>7</v>
      </c>
      <c r="L77" s="15"/>
      <c r="M77" s="15"/>
      <c r="N77" s="15"/>
      <c r="O77" s="15">
        <v>5</v>
      </c>
      <c r="P77" s="15"/>
      <c r="Q77" s="15"/>
      <c r="R77" s="15"/>
      <c r="S77" s="16"/>
      <c r="T77" s="16"/>
      <c r="U77" s="16"/>
      <c r="V77" s="16"/>
      <c r="W77" s="16"/>
      <c r="X77" s="16"/>
      <c r="Y77" s="16"/>
      <c r="Z77" s="15">
        <v>0</v>
      </c>
      <c r="AA77" s="43">
        <v>2</v>
      </c>
      <c r="AB77" s="18"/>
      <c r="AC77" s="6"/>
      <c r="AD77"/>
      <c r="AE77"/>
      <c r="AF77"/>
      <c r="AG77"/>
      <c r="AH77"/>
      <c r="AI77"/>
    </row>
    <row r="78" spans="1:35" x14ac:dyDescent="0.25">
      <c r="A78" s="12">
        <v>74</v>
      </c>
      <c r="B78" s="32" t="s">
        <v>275</v>
      </c>
      <c r="C78" s="32" t="s">
        <v>336</v>
      </c>
      <c r="D78" s="42">
        <v>1</v>
      </c>
      <c r="E78" s="15"/>
      <c r="F78" s="15"/>
      <c r="G78" s="15"/>
      <c r="H78" s="15">
        <v>1</v>
      </c>
      <c r="I78" s="15"/>
      <c r="J78" s="43">
        <v>2</v>
      </c>
      <c r="K78" s="42"/>
      <c r="L78" s="15"/>
      <c r="M78" s="15">
        <v>6</v>
      </c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>
        <v>0</v>
      </c>
      <c r="AA78" s="43">
        <v>1</v>
      </c>
      <c r="AB78" s="18"/>
      <c r="AC78" s="13"/>
    </row>
    <row r="79" spans="1:35" x14ac:dyDescent="0.25">
      <c r="A79" s="12">
        <v>75</v>
      </c>
      <c r="B79" s="32" t="s">
        <v>287</v>
      </c>
      <c r="C79" s="32" t="s">
        <v>310</v>
      </c>
      <c r="D79" s="42">
        <v>1</v>
      </c>
      <c r="E79" s="15"/>
      <c r="F79" s="15"/>
      <c r="G79" s="15"/>
      <c r="H79" s="15">
        <v>2</v>
      </c>
      <c r="I79" s="15"/>
      <c r="J79" s="43">
        <v>2</v>
      </c>
      <c r="K79" s="42"/>
      <c r="L79" s="15"/>
      <c r="M79" s="15"/>
      <c r="N79" s="15">
        <v>8</v>
      </c>
      <c r="O79" s="15"/>
      <c r="P79" s="15"/>
      <c r="Q79" s="15"/>
      <c r="R79" s="15"/>
      <c r="S79" s="15"/>
      <c r="T79" s="15"/>
      <c r="U79" s="15"/>
      <c r="V79" s="15"/>
      <c r="W79" s="16"/>
      <c r="X79" s="16"/>
      <c r="Y79" s="16"/>
      <c r="Z79" s="15">
        <v>0</v>
      </c>
      <c r="AA79" s="43">
        <v>1</v>
      </c>
      <c r="AB79" s="18"/>
      <c r="AC79" s="6"/>
      <c r="AD79"/>
      <c r="AE79"/>
      <c r="AF79"/>
      <c r="AG79"/>
      <c r="AH79"/>
      <c r="AI79"/>
    </row>
    <row r="80" spans="1:35" x14ac:dyDescent="0.25">
      <c r="A80" s="12">
        <v>76</v>
      </c>
      <c r="B80" s="32" t="s">
        <v>288</v>
      </c>
      <c r="C80" s="32" t="s">
        <v>321</v>
      </c>
      <c r="D80" s="42">
        <v>2</v>
      </c>
      <c r="E80" s="15">
        <v>1</v>
      </c>
      <c r="F80" s="15">
        <v>4</v>
      </c>
      <c r="G80" s="15"/>
      <c r="H80" s="15"/>
      <c r="I80" s="15">
        <v>2</v>
      </c>
      <c r="J80" s="43">
        <v>1</v>
      </c>
      <c r="K80" s="42"/>
      <c r="L80" s="15"/>
      <c r="M80" s="15"/>
      <c r="N80" s="15">
        <v>6</v>
      </c>
      <c r="O80" s="15">
        <v>6</v>
      </c>
      <c r="P80" s="15"/>
      <c r="Q80" s="15"/>
      <c r="R80" s="15"/>
      <c r="S80" s="15"/>
      <c r="T80" s="15"/>
      <c r="U80" s="15"/>
      <c r="V80" s="15"/>
      <c r="W80" s="16"/>
      <c r="X80" s="16"/>
      <c r="Y80" s="16"/>
      <c r="Z80" s="15">
        <v>0</v>
      </c>
      <c r="AA80" s="43">
        <v>2</v>
      </c>
      <c r="AB80" s="18"/>
      <c r="AC80" s="6"/>
    </row>
    <row r="81" spans="1:35" x14ac:dyDescent="0.25">
      <c r="A81" s="12">
        <v>77</v>
      </c>
      <c r="B81" s="32" t="s">
        <v>191</v>
      </c>
      <c r="C81" s="32" t="s">
        <v>319</v>
      </c>
      <c r="D81" s="42">
        <v>2</v>
      </c>
      <c r="E81" s="15">
        <v>2</v>
      </c>
      <c r="F81" s="15">
        <v>2</v>
      </c>
      <c r="G81" s="15">
        <v>4</v>
      </c>
      <c r="H81" s="15">
        <v>4</v>
      </c>
      <c r="I81" s="15">
        <v>4</v>
      </c>
      <c r="J81" s="43">
        <v>1</v>
      </c>
      <c r="K81" s="42"/>
      <c r="L81" s="15">
        <v>7</v>
      </c>
      <c r="M81" s="15"/>
      <c r="N81" s="15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5">
        <v>0</v>
      </c>
      <c r="AA81" s="43">
        <v>1</v>
      </c>
      <c r="AB81" s="18"/>
      <c r="AC81" s="13"/>
    </row>
    <row r="82" spans="1:35" x14ac:dyDescent="0.25">
      <c r="A82" s="12">
        <v>78</v>
      </c>
      <c r="B82" s="32" t="s">
        <v>190</v>
      </c>
      <c r="C82" s="32" t="s">
        <v>312</v>
      </c>
      <c r="D82" s="42">
        <v>2</v>
      </c>
      <c r="E82" s="15">
        <v>2</v>
      </c>
      <c r="F82" s="15">
        <v>2</v>
      </c>
      <c r="G82" s="15"/>
      <c r="H82" s="15">
        <v>9</v>
      </c>
      <c r="I82" s="15"/>
      <c r="J82" s="43"/>
      <c r="K82" s="42"/>
      <c r="L82" s="15">
        <v>8</v>
      </c>
      <c r="M82" s="15"/>
      <c r="N82" s="15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5">
        <v>0</v>
      </c>
      <c r="AA82" s="43">
        <v>1</v>
      </c>
      <c r="AB82" s="18"/>
      <c r="AC82" s="13"/>
      <c r="AD82"/>
      <c r="AE82"/>
      <c r="AF82"/>
      <c r="AG82"/>
      <c r="AH82"/>
      <c r="AI82"/>
    </row>
    <row r="83" spans="1:35" x14ac:dyDescent="0.25">
      <c r="A83" s="12">
        <v>79</v>
      </c>
      <c r="B83" s="32" t="s">
        <v>216</v>
      </c>
      <c r="C83" s="32" t="s">
        <v>316</v>
      </c>
      <c r="D83" s="42">
        <v>2</v>
      </c>
      <c r="E83" s="15">
        <v>2</v>
      </c>
      <c r="F83" s="15">
        <v>3</v>
      </c>
      <c r="G83" s="15"/>
      <c r="H83" s="15">
        <v>2</v>
      </c>
      <c r="I83" s="15">
        <v>13</v>
      </c>
      <c r="J83" s="43">
        <v>6</v>
      </c>
      <c r="K83" s="42"/>
      <c r="L83" s="15"/>
      <c r="M83" s="15">
        <v>8</v>
      </c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>
        <v>0</v>
      </c>
      <c r="AA83" s="43">
        <v>1</v>
      </c>
      <c r="AB83" s="18"/>
      <c r="AC83" s="13"/>
    </row>
    <row r="84" spans="1:35" x14ac:dyDescent="0.25">
      <c r="A84" s="12">
        <v>80</v>
      </c>
      <c r="B84" s="32" t="s">
        <v>155</v>
      </c>
      <c r="C84" s="32" t="s">
        <v>320</v>
      </c>
      <c r="D84" s="42">
        <v>2</v>
      </c>
      <c r="E84" s="15">
        <v>3</v>
      </c>
      <c r="F84" s="15">
        <v>1</v>
      </c>
      <c r="G84" s="15">
        <v>3</v>
      </c>
      <c r="H84" s="15">
        <v>3</v>
      </c>
      <c r="I84" s="15">
        <v>3</v>
      </c>
      <c r="J84" s="43">
        <v>1</v>
      </c>
      <c r="K84" s="42">
        <v>6</v>
      </c>
      <c r="L84" s="15">
        <v>7</v>
      </c>
      <c r="M84" s="15"/>
      <c r="N84" s="15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5">
        <v>0</v>
      </c>
      <c r="AA84" s="43">
        <v>2</v>
      </c>
      <c r="AB84" s="18"/>
      <c r="AC84" s="13"/>
    </row>
    <row r="85" spans="1:35" x14ac:dyDescent="0.25">
      <c r="A85" s="12">
        <v>81</v>
      </c>
      <c r="B85" s="32" t="s">
        <v>159</v>
      </c>
      <c r="C85" s="32" t="s">
        <v>311</v>
      </c>
      <c r="D85" s="42">
        <v>2</v>
      </c>
      <c r="E85" s="15"/>
      <c r="F85" s="15">
        <v>4</v>
      </c>
      <c r="G85" s="15"/>
      <c r="H85" s="15">
        <v>7</v>
      </c>
      <c r="I85" s="15"/>
      <c r="J85" s="43">
        <v>3</v>
      </c>
      <c r="K85" s="42">
        <v>7</v>
      </c>
      <c r="L85" s="15"/>
      <c r="M85" s="15"/>
      <c r="N85" s="15"/>
      <c r="O85" s="15"/>
      <c r="P85" s="15"/>
      <c r="Q85" s="15"/>
      <c r="R85" s="15"/>
      <c r="S85" s="16"/>
      <c r="T85" s="16"/>
      <c r="U85" s="16"/>
      <c r="V85" s="16"/>
      <c r="W85" s="16"/>
      <c r="X85" s="16"/>
      <c r="Y85" s="16"/>
      <c r="Z85" s="15">
        <v>0</v>
      </c>
      <c r="AA85" s="43">
        <v>1</v>
      </c>
      <c r="AB85" s="18"/>
      <c r="AC85" s="6"/>
      <c r="AD85"/>
      <c r="AE85"/>
      <c r="AF85"/>
      <c r="AG85"/>
      <c r="AH85"/>
      <c r="AI85"/>
    </row>
    <row r="86" spans="1:35" x14ac:dyDescent="0.25">
      <c r="A86" s="12">
        <v>82</v>
      </c>
      <c r="B86" s="32" t="s">
        <v>277</v>
      </c>
      <c r="C86" s="32" t="s">
        <v>316</v>
      </c>
      <c r="D86" s="42">
        <v>2</v>
      </c>
      <c r="E86" s="15"/>
      <c r="F86" s="15"/>
      <c r="G86" s="15"/>
      <c r="H86" s="15">
        <v>1</v>
      </c>
      <c r="I86" s="15"/>
      <c r="J86" s="43">
        <v>2</v>
      </c>
      <c r="K86" s="42"/>
      <c r="L86" s="15"/>
      <c r="M86" s="15"/>
      <c r="N86" s="15">
        <v>6</v>
      </c>
      <c r="O86" s="15">
        <v>8</v>
      </c>
      <c r="P86" s="15"/>
      <c r="Q86" s="15"/>
      <c r="R86" s="15"/>
      <c r="S86" s="15"/>
      <c r="T86" s="15"/>
      <c r="U86" s="15"/>
      <c r="V86" s="15"/>
      <c r="W86" s="16"/>
      <c r="X86" s="16"/>
      <c r="Y86" s="16"/>
      <c r="Z86" s="15">
        <v>0</v>
      </c>
      <c r="AA86" s="43">
        <v>2</v>
      </c>
      <c r="AB86" s="18"/>
      <c r="AC86" s="6"/>
      <c r="AD86"/>
      <c r="AE86"/>
      <c r="AF86"/>
      <c r="AG86"/>
      <c r="AH86"/>
      <c r="AI86"/>
    </row>
    <row r="87" spans="1:35" x14ac:dyDescent="0.25">
      <c r="A87" s="12">
        <v>83</v>
      </c>
      <c r="B87" s="32" t="s">
        <v>196</v>
      </c>
      <c r="C87" s="32" t="s">
        <v>316</v>
      </c>
      <c r="D87" s="42">
        <v>2</v>
      </c>
      <c r="E87" s="15"/>
      <c r="F87" s="15"/>
      <c r="G87" s="15"/>
      <c r="H87" s="15">
        <v>2</v>
      </c>
      <c r="I87" s="15"/>
      <c r="J87" s="43"/>
      <c r="K87" s="42"/>
      <c r="L87" s="15">
        <v>8</v>
      </c>
      <c r="M87" s="15">
        <v>6</v>
      </c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>
        <v>0</v>
      </c>
      <c r="AA87" s="43">
        <v>2</v>
      </c>
      <c r="AB87" s="18"/>
      <c r="AC87" s="13"/>
    </row>
    <row r="88" spans="1:35" x14ac:dyDescent="0.25">
      <c r="A88" s="12">
        <v>84</v>
      </c>
      <c r="B88" s="32" t="s">
        <v>131</v>
      </c>
      <c r="C88" s="32" t="s">
        <v>332</v>
      </c>
      <c r="D88" s="42">
        <v>3</v>
      </c>
      <c r="E88" s="15">
        <v>1</v>
      </c>
      <c r="F88" s="15">
        <v>1</v>
      </c>
      <c r="G88" s="15">
        <v>1</v>
      </c>
      <c r="H88" s="15">
        <v>3</v>
      </c>
      <c r="I88" s="15">
        <v>11</v>
      </c>
      <c r="J88" s="43">
        <v>3</v>
      </c>
      <c r="K88" s="42">
        <v>6</v>
      </c>
      <c r="L88" s="15"/>
      <c r="M88" s="15"/>
      <c r="N88" s="15">
        <v>4</v>
      </c>
      <c r="O88" s="15"/>
      <c r="P88" s="15"/>
      <c r="Q88" s="15"/>
      <c r="R88" s="15"/>
      <c r="S88" s="15"/>
      <c r="T88" s="15"/>
      <c r="U88" s="15"/>
      <c r="V88" s="15"/>
      <c r="W88" s="16"/>
      <c r="X88" s="16"/>
      <c r="Y88" s="16"/>
      <c r="Z88" s="15">
        <v>0</v>
      </c>
      <c r="AA88" s="43">
        <v>2</v>
      </c>
      <c r="AB88" s="18"/>
      <c r="AC88" s="6"/>
      <c r="AD88"/>
      <c r="AE88"/>
      <c r="AF88"/>
      <c r="AG88"/>
      <c r="AH88"/>
      <c r="AI88"/>
    </row>
    <row r="89" spans="1:35" x14ac:dyDescent="0.25">
      <c r="A89" s="12">
        <v>85</v>
      </c>
      <c r="B89" s="32" t="s">
        <v>156</v>
      </c>
      <c r="C89" s="32" t="s">
        <v>323</v>
      </c>
      <c r="D89" s="42">
        <v>3</v>
      </c>
      <c r="E89" s="15">
        <v>2</v>
      </c>
      <c r="F89" s="15">
        <v>5</v>
      </c>
      <c r="G89" s="15">
        <v>1</v>
      </c>
      <c r="H89" s="15">
        <v>7</v>
      </c>
      <c r="I89" s="15">
        <v>9</v>
      </c>
      <c r="J89" s="43">
        <v>4</v>
      </c>
      <c r="K89" s="42">
        <v>6</v>
      </c>
      <c r="L89" s="15"/>
      <c r="M89" s="15"/>
      <c r="N89" s="15"/>
      <c r="O89" s="15"/>
      <c r="P89" s="15"/>
      <c r="Q89" s="15"/>
      <c r="R89" s="15"/>
      <c r="S89" s="16"/>
      <c r="T89" s="16"/>
      <c r="U89" s="16"/>
      <c r="V89" s="16"/>
      <c r="W89" s="16"/>
      <c r="X89" s="16"/>
      <c r="Y89" s="16"/>
      <c r="Z89" s="15">
        <v>0</v>
      </c>
      <c r="AA89" s="43">
        <v>1</v>
      </c>
      <c r="AB89" s="18"/>
      <c r="AC89" s="6"/>
    </row>
    <row r="90" spans="1:35" x14ac:dyDescent="0.25">
      <c r="A90" s="12">
        <v>86</v>
      </c>
      <c r="B90" s="32" t="s">
        <v>193</v>
      </c>
      <c r="C90" s="32" t="s">
        <v>309</v>
      </c>
      <c r="D90" s="42">
        <v>3</v>
      </c>
      <c r="E90" s="15">
        <v>3</v>
      </c>
      <c r="F90" s="15">
        <v>7</v>
      </c>
      <c r="G90" s="15"/>
      <c r="H90" s="15">
        <v>4</v>
      </c>
      <c r="I90" s="15"/>
      <c r="J90" s="43">
        <v>4</v>
      </c>
      <c r="K90" s="42"/>
      <c r="L90" s="15">
        <v>6</v>
      </c>
      <c r="M90" s="15"/>
      <c r="N90" s="15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5">
        <v>0</v>
      </c>
      <c r="AA90" s="43">
        <v>1</v>
      </c>
      <c r="AB90" s="18"/>
      <c r="AC90" s="13"/>
      <c r="AD90"/>
      <c r="AE90"/>
      <c r="AF90"/>
      <c r="AG90"/>
      <c r="AH90"/>
      <c r="AI90"/>
    </row>
    <row r="91" spans="1:35" x14ac:dyDescent="0.25">
      <c r="A91" s="12">
        <v>87</v>
      </c>
      <c r="B91" s="32" t="s">
        <v>195</v>
      </c>
      <c r="C91" s="32" t="s">
        <v>334</v>
      </c>
      <c r="D91" s="42">
        <v>3</v>
      </c>
      <c r="E91" s="15">
        <v>10</v>
      </c>
      <c r="F91" s="15"/>
      <c r="G91" s="15"/>
      <c r="H91" s="15">
        <v>4</v>
      </c>
      <c r="I91" s="15"/>
      <c r="J91" s="43">
        <v>2</v>
      </c>
      <c r="K91" s="42"/>
      <c r="L91" s="15">
        <v>5</v>
      </c>
      <c r="M91" s="15"/>
      <c r="N91" s="15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5">
        <v>0</v>
      </c>
      <c r="AA91" s="43">
        <v>1</v>
      </c>
      <c r="AB91" s="18"/>
      <c r="AC91" s="13"/>
      <c r="AD91"/>
      <c r="AE91"/>
      <c r="AF91"/>
      <c r="AG91"/>
      <c r="AH91"/>
      <c r="AI91"/>
    </row>
    <row r="92" spans="1:35" x14ac:dyDescent="0.25">
      <c r="A92" s="12">
        <v>88</v>
      </c>
      <c r="B92" s="32" t="s">
        <v>289</v>
      </c>
      <c r="C92" s="32" t="s">
        <v>321</v>
      </c>
      <c r="D92" s="42">
        <v>3</v>
      </c>
      <c r="E92" s="15"/>
      <c r="F92" s="15">
        <v>11</v>
      </c>
      <c r="G92" s="15"/>
      <c r="H92" s="15">
        <v>14</v>
      </c>
      <c r="I92" s="15"/>
      <c r="J92" s="43">
        <v>7</v>
      </c>
      <c r="K92" s="42"/>
      <c r="L92" s="15"/>
      <c r="M92" s="15"/>
      <c r="N92" s="15">
        <v>7</v>
      </c>
      <c r="O92" s="15"/>
      <c r="P92" s="15"/>
      <c r="Q92" s="15"/>
      <c r="R92" s="15"/>
      <c r="S92" s="15"/>
      <c r="T92" s="15"/>
      <c r="U92" s="15"/>
      <c r="V92" s="15"/>
      <c r="W92" s="16"/>
      <c r="X92" s="16"/>
      <c r="Y92" s="16"/>
      <c r="Z92" s="15">
        <v>0</v>
      </c>
      <c r="AA92" s="43">
        <v>1</v>
      </c>
      <c r="AB92" s="18"/>
      <c r="AC92" s="6"/>
      <c r="AD92"/>
      <c r="AE92"/>
      <c r="AF92"/>
      <c r="AG92"/>
      <c r="AH92"/>
      <c r="AI92"/>
    </row>
    <row r="93" spans="1:35" x14ac:dyDescent="0.25">
      <c r="A93" s="12">
        <v>89</v>
      </c>
      <c r="B93" s="32" t="s">
        <v>166</v>
      </c>
      <c r="C93" s="32" t="s">
        <v>316</v>
      </c>
      <c r="D93" s="42">
        <v>3</v>
      </c>
      <c r="E93" s="15"/>
      <c r="F93" s="15"/>
      <c r="G93" s="15"/>
      <c r="H93" s="15">
        <v>1</v>
      </c>
      <c r="I93" s="15">
        <v>2</v>
      </c>
      <c r="J93" s="43">
        <v>1</v>
      </c>
      <c r="K93" s="42">
        <v>5</v>
      </c>
      <c r="L93" s="15">
        <v>4</v>
      </c>
      <c r="M93" s="15">
        <v>7</v>
      </c>
      <c r="N93" s="15">
        <v>5</v>
      </c>
      <c r="O93" s="15"/>
      <c r="P93" s="15"/>
      <c r="Q93" s="15"/>
      <c r="R93" s="15"/>
      <c r="S93" s="15"/>
      <c r="T93" s="15"/>
      <c r="U93" s="15"/>
      <c r="V93" s="15"/>
      <c r="W93" s="16"/>
      <c r="X93" s="16"/>
      <c r="Y93" s="16"/>
      <c r="Z93" s="15">
        <v>0</v>
      </c>
      <c r="AA93" s="43">
        <v>4</v>
      </c>
      <c r="AB93" s="18"/>
      <c r="AC93" s="6"/>
      <c r="AD93"/>
      <c r="AE93"/>
      <c r="AF93"/>
      <c r="AG93"/>
      <c r="AH93"/>
      <c r="AI93"/>
    </row>
    <row r="94" spans="1:35" x14ac:dyDescent="0.25">
      <c r="A94" s="12">
        <v>90</v>
      </c>
      <c r="B94" s="32" t="s">
        <v>165</v>
      </c>
      <c r="C94" s="32" t="s">
        <v>309</v>
      </c>
      <c r="D94" s="42">
        <v>3</v>
      </c>
      <c r="E94" s="15"/>
      <c r="F94" s="15"/>
      <c r="G94" s="15"/>
      <c r="H94" s="15">
        <v>1</v>
      </c>
      <c r="I94" s="15">
        <v>4</v>
      </c>
      <c r="J94" s="43">
        <v>2</v>
      </c>
      <c r="K94" s="42">
        <v>7</v>
      </c>
      <c r="L94" s="15"/>
      <c r="M94" s="15"/>
      <c r="N94" s="15"/>
      <c r="O94" s="15"/>
      <c r="P94" s="15"/>
      <c r="Q94" s="15"/>
      <c r="R94" s="15"/>
      <c r="S94" s="16"/>
      <c r="T94" s="16"/>
      <c r="U94" s="16"/>
      <c r="V94" s="16"/>
      <c r="W94" s="16"/>
      <c r="X94" s="16"/>
      <c r="Y94" s="16"/>
      <c r="Z94" s="15">
        <v>0</v>
      </c>
      <c r="AA94" s="43">
        <v>1</v>
      </c>
      <c r="AB94" s="18"/>
      <c r="AC94" s="6"/>
      <c r="AD94"/>
      <c r="AE94"/>
      <c r="AF94"/>
      <c r="AG94"/>
      <c r="AH94"/>
      <c r="AI94"/>
    </row>
    <row r="95" spans="1:35" x14ac:dyDescent="0.25">
      <c r="A95" s="12">
        <v>91</v>
      </c>
      <c r="B95" s="32" t="s">
        <v>154</v>
      </c>
      <c r="C95" s="32" t="s">
        <v>311</v>
      </c>
      <c r="D95" s="42">
        <v>4</v>
      </c>
      <c r="E95" s="15">
        <v>2</v>
      </c>
      <c r="F95" s="15">
        <v>1</v>
      </c>
      <c r="G95" s="15"/>
      <c r="H95" s="15">
        <v>12</v>
      </c>
      <c r="I95" s="15"/>
      <c r="J95" s="43">
        <v>2</v>
      </c>
      <c r="K95" s="42">
        <v>6</v>
      </c>
      <c r="L95" s="15"/>
      <c r="M95" s="15"/>
      <c r="N95" s="15"/>
      <c r="O95" s="15"/>
      <c r="P95" s="15"/>
      <c r="Q95" s="15"/>
      <c r="R95" s="15"/>
      <c r="S95" s="16"/>
      <c r="T95" s="16"/>
      <c r="U95" s="16"/>
      <c r="V95" s="16"/>
      <c r="W95" s="16"/>
      <c r="X95" s="16"/>
      <c r="Y95" s="16"/>
      <c r="Z95" s="15">
        <v>0</v>
      </c>
      <c r="AA95" s="43">
        <v>1</v>
      </c>
      <c r="AB95" s="18"/>
      <c r="AC95" s="6"/>
      <c r="AD95"/>
      <c r="AE95"/>
      <c r="AF95"/>
      <c r="AG95"/>
      <c r="AH95"/>
      <c r="AI95"/>
    </row>
    <row r="96" spans="1:35" x14ac:dyDescent="0.25">
      <c r="A96" s="12">
        <v>92</v>
      </c>
      <c r="B96" s="32" t="s">
        <v>290</v>
      </c>
      <c r="C96" s="32" t="s">
        <v>311</v>
      </c>
      <c r="D96" s="42">
        <v>4</v>
      </c>
      <c r="E96" s="15">
        <v>2</v>
      </c>
      <c r="F96" s="15">
        <v>7</v>
      </c>
      <c r="G96" s="15">
        <v>3</v>
      </c>
      <c r="H96" s="15">
        <v>3</v>
      </c>
      <c r="I96" s="15">
        <v>6</v>
      </c>
      <c r="J96" s="43">
        <v>3</v>
      </c>
      <c r="K96" s="42"/>
      <c r="L96" s="15">
        <v>7</v>
      </c>
      <c r="M96" s="15"/>
      <c r="N96" s="15">
        <v>7</v>
      </c>
      <c r="O96" s="15"/>
      <c r="P96" s="15"/>
      <c r="Q96" s="15"/>
      <c r="R96" s="15"/>
      <c r="S96" s="15"/>
      <c r="T96" s="15"/>
      <c r="U96" s="15"/>
      <c r="V96" s="15"/>
      <c r="W96" s="16"/>
      <c r="X96" s="16"/>
      <c r="Y96" s="16"/>
      <c r="Z96" s="15">
        <v>0</v>
      </c>
      <c r="AA96" s="43">
        <v>2</v>
      </c>
      <c r="AB96" s="18"/>
      <c r="AC96" s="6"/>
      <c r="AD96"/>
      <c r="AE96"/>
      <c r="AF96"/>
      <c r="AG96"/>
      <c r="AH96"/>
      <c r="AI96"/>
    </row>
    <row r="97" spans="1:35" x14ac:dyDescent="0.25">
      <c r="A97" s="12">
        <v>93</v>
      </c>
      <c r="B97" s="32" t="s">
        <v>291</v>
      </c>
      <c r="C97" s="32" t="s">
        <v>322</v>
      </c>
      <c r="D97" s="42">
        <v>4</v>
      </c>
      <c r="E97" s="15">
        <v>2</v>
      </c>
      <c r="F97" s="15"/>
      <c r="G97" s="15"/>
      <c r="H97" s="15">
        <v>3</v>
      </c>
      <c r="I97" s="15"/>
      <c r="J97" s="43"/>
      <c r="K97" s="42">
        <v>7</v>
      </c>
      <c r="L97" s="15">
        <v>5</v>
      </c>
      <c r="M97" s="15">
        <v>8</v>
      </c>
      <c r="N97" s="15">
        <v>8</v>
      </c>
      <c r="O97" s="15">
        <v>8</v>
      </c>
      <c r="P97" s="15"/>
      <c r="Q97" s="15"/>
      <c r="R97" s="15"/>
      <c r="S97" s="15"/>
      <c r="T97" s="15"/>
      <c r="U97" s="15"/>
      <c r="V97" s="15"/>
      <c r="W97" s="16"/>
      <c r="X97" s="16"/>
      <c r="Y97" s="16"/>
      <c r="Z97" s="15">
        <v>0</v>
      </c>
      <c r="AA97" s="43">
        <v>5</v>
      </c>
      <c r="AB97" s="18"/>
      <c r="AC97" s="6"/>
      <c r="AD97"/>
      <c r="AE97"/>
      <c r="AF97"/>
      <c r="AG97"/>
      <c r="AH97"/>
      <c r="AI97"/>
    </row>
    <row r="98" spans="1:35" x14ac:dyDescent="0.25">
      <c r="A98" s="12">
        <v>94</v>
      </c>
      <c r="B98" s="32" t="s">
        <v>198</v>
      </c>
      <c r="C98" s="32" t="s">
        <v>336</v>
      </c>
      <c r="D98" s="42">
        <v>4</v>
      </c>
      <c r="E98" s="15">
        <v>8</v>
      </c>
      <c r="F98" s="15">
        <v>5</v>
      </c>
      <c r="G98" s="15"/>
      <c r="H98" s="15">
        <v>11</v>
      </c>
      <c r="I98" s="15"/>
      <c r="J98" s="43"/>
      <c r="K98" s="42"/>
      <c r="L98" s="15">
        <v>5</v>
      </c>
      <c r="M98" s="15"/>
      <c r="N98" s="15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5">
        <v>0</v>
      </c>
      <c r="AA98" s="43">
        <v>1</v>
      </c>
      <c r="AB98" s="18"/>
      <c r="AC98" s="13"/>
    </row>
    <row r="99" spans="1:35" x14ac:dyDescent="0.25">
      <c r="A99" s="12">
        <v>95</v>
      </c>
      <c r="B99" s="32" t="s">
        <v>171</v>
      </c>
      <c r="C99" s="32" t="s">
        <v>322</v>
      </c>
      <c r="D99" s="42">
        <v>4</v>
      </c>
      <c r="E99" s="15">
        <v>8</v>
      </c>
      <c r="F99" s="15">
        <v>13</v>
      </c>
      <c r="G99" s="15"/>
      <c r="H99" s="15"/>
      <c r="I99" s="15"/>
      <c r="J99" s="43"/>
      <c r="K99" s="42">
        <v>7</v>
      </c>
      <c r="L99" s="15"/>
      <c r="M99" s="15"/>
      <c r="N99" s="15"/>
      <c r="O99" s="15"/>
      <c r="P99" s="15"/>
      <c r="Q99" s="15"/>
      <c r="R99" s="15"/>
      <c r="S99" s="16"/>
      <c r="T99" s="16"/>
      <c r="U99" s="16"/>
      <c r="V99" s="16"/>
      <c r="W99" s="16"/>
      <c r="X99" s="16"/>
      <c r="Y99" s="16"/>
      <c r="Z99" s="15">
        <v>0</v>
      </c>
      <c r="AA99" s="43">
        <v>1</v>
      </c>
      <c r="AB99" s="18"/>
      <c r="AC99" s="6"/>
    </row>
    <row r="100" spans="1:35" x14ac:dyDescent="0.25">
      <c r="A100" s="12">
        <v>96</v>
      </c>
      <c r="B100" s="32" t="s">
        <v>292</v>
      </c>
      <c r="C100" s="32" t="s">
        <v>308</v>
      </c>
      <c r="D100" s="42">
        <v>4</v>
      </c>
      <c r="E100" s="15">
        <v>8</v>
      </c>
      <c r="F100" s="15"/>
      <c r="G100" s="15"/>
      <c r="H100" s="15">
        <v>4</v>
      </c>
      <c r="I100" s="15"/>
      <c r="J100" s="43"/>
      <c r="K100" s="42"/>
      <c r="L100" s="15"/>
      <c r="M100" s="15"/>
      <c r="N100" s="15">
        <v>6</v>
      </c>
      <c r="O100" s="15"/>
      <c r="P100" s="15">
        <v>4</v>
      </c>
      <c r="Q100" s="15">
        <v>7</v>
      </c>
      <c r="R100" s="15">
        <v>4</v>
      </c>
      <c r="S100" s="15"/>
      <c r="T100" s="15"/>
      <c r="U100" s="15"/>
      <c r="V100" s="15"/>
      <c r="W100" s="16"/>
      <c r="X100" s="16"/>
      <c r="Y100" s="16"/>
      <c r="Z100" s="15">
        <v>0</v>
      </c>
      <c r="AA100" s="43">
        <v>4</v>
      </c>
      <c r="AB100" s="18"/>
      <c r="AC100" s="6"/>
      <c r="AD100"/>
      <c r="AE100"/>
      <c r="AF100"/>
      <c r="AG100"/>
      <c r="AH100"/>
      <c r="AI100"/>
    </row>
    <row r="101" spans="1:35" x14ac:dyDescent="0.25">
      <c r="A101" s="12">
        <v>97</v>
      </c>
      <c r="B101" s="32" t="s">
        <v>294</v>
      </c>
      <c r="C101" s="32" t="s">
        <v>332</v>
      </c>
      <c r="D101" s="42">
        <v>4</v>
      </c>
      <c r="E101" s="15"/>
      <c r="F101" s="15"/>
      <c r="G101" s="15">
        <v>9</v>
      </c>
      <c r="H101" s="15">
        <v>7</v>
      </c>
      <c r="I101" s="15">
        <v>6</v>
      </c>
      <c r="J101" s="43">
        <v>3</v>
      </c>
      <c r="K101" s="42"/>
      <c r="L101" s="15"/>
      <c r="M101" s="15"/>
      <c r="N101" s="15">
        <v>7</v>
      </c>
      <c r="O101" s="15"/>
      <c r="P101" s="15"/>
      <c r="Q101" s="15"/>
      <c r="R101" s="15"/>
      <c r="S101" s="15"/>
      <c r="T101" s="15"/>
      <c r="U101" s="15"/>
      <c r="V101" s="15"/>
      <c r="W101" s="16"/>
      <c r="X101" s="16"/>
      <c r="Y101" s="16"/>
      <c r="Z101" s="15">
        <v>0</v>
      </c>
      <c r="AA101" s="43">
        <v>1</v>
      </c>
      <c r="AB101" s="18"/>
      <c r="AC101" s="6"/>
      <c r="AD101"/>
      <c r="AE101"/>
      <c r="AF101"/>
      <c r="AG101"/>
      <c r="AH101"/>
      <c r="AI101"/>
    </row>
    <row r="102" spans="1:35" x14ac:dyDescent="0.25">
      <c r="A102" s="12">
        <v>98</v>
      </c>
      <c r="B102" s="32" t="s">
        <v>172</v>
      </c>
      <c r="C102" s="32" t="s">
        <v>327</v>
      </c>
      <c r="D102" s="42">
        <v>5</v>
      </c>
      <c r="E102" s="15"/>
      <c r="F102" s="15">
        <v>4</v>
      </c>
      <c r="G102" s="15">
        <v>7</v>
      </c>
      <c r="H102" s="15">
        <v>8</v>
      </c>
      <c r="I102" s="15">
        <v>4</v>
      </c>
      <c r="J102" s="43">
        <v>1</v>
      </c>
      <c r="K102" s="42">
        <v>8</v>
      </c>
      <c r="L102" s="15"/>
      <c r="M102" s="15">
        <v>6</v>
      </c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>
        <v>0</v>
      </c>
      <c r="AA102" s="43">
        <v>2</v>
      </c>
      <c r="AB102" s="18"/>
      <c r="AC102" s="13"/>
      <c r="AD102"/>
      <c r="AE102"/>
      <c r="AF102"/>
      <c r="AG102"/>
      <c r="AH102"/>
      <c r="AI102"/>
    </row>
    <row r="103" spans="1:35" x14ac:dyDescent="0.25">
      <c r="A103" s="12">
        <v>99</v>
      </c>
      <c r="B103" s="32" t="s">
        <v>188</v>
      </c>
      <c r="C103" s="32" t="s">
        <v>316</v>
      </c>
      <c r="D103" s="42">
        <v>6</v>
      </c>
      <c r="E103" s="15">
        <v>1</v>
      </c>
      <c r="F103" s="15">
        <v>1</v>
      </c>
      <c r="G103" s="15"/>
      <c r="H103" s="15">
        <v>7</v>
      </c>
      <c r="I103" s="15">
        <v>4</v>
      </c>
      <c r="J103" s="43">
        <v>8</v>
      </c>
      <c r="K103" s="42"/>
      <c r="L103" s="15">
        <v>6</v>
      </c>
      <c r="M103" s="15"/>
      <c r="N103" s="15"/>
      <c r="O103" s="15"/>
      <c r="P103" s="15"/>
      <c r="Q103" s="15"/>
      <c r="R103" s="15"/>
      <c r="S103" s="16"/>
      <c r="T103" s="16"/>
      <c r="U103" s="16"/>
      <c r="V103" s="16"/>
      <c r="W103" s="16"/>
      <c r="X103" s="16"/>
      <c r="Y103" s="16"/>
      <c r="Z103" s="15">
        <v>0</v>
      </c>
      <c r="AA103" s="43">
        <v>1</v>
      </c>
      <c r="AB103" s="18"/>
      <c r="AC103" s="13"/>
      <c r="AD103"/>
      <c r="AE103"/>
      <c r="AF103"/>
      <c r="AG103"/>
      <c r="AH103"/>
      <c r="AI103"/>
    </row>
    <row r="104" spans="1:35" x14ac:dyDescent="0.25">
      <c r="A104" s="12">
        <v>100</v>
      </c>
      <c r="B104" s="32" t="s">
        <v>176</v>
      </c>
      <c r="C104" s="32" t="s">
        <v>335</v>
      </c>
      <c r="D104" s="42">
        <v>7</v>
      </c>
      <c r="E104" s="15"/>
      <c r="F104" s="15"/>
      <c r="G104" s="15"/>
      <c r="H104" s="15">
        <v>3</v>
      </c>
      <c r="I104" s="15">
        <v>14</v>
      </c>
      <c r="J104" s="43">
        <v>7</v>
      </c>
      <c r="K104" s="42">
        <v>7</v>
      </c>
      <c r="L104" s="15"/>
      <c r="M104" s="15"/>
      <c r="N104" s="15"/>
      <c r="O104" s="15"/>
      <c r="P104" s="15"/>
      <c r="Q104" s="15"/>
      <c r="R104" s="15"/>
      <c r="S104" s="16"/>
      <c r="T104" s="16"/>
      <c r="U104" s="16"/>
      <c r="V104" s="16"/>
      <c r="W104" s="16"/>
      <c r="X104" s="16"/>
      <c r="Y104" s="16"/>
      <c r="Z104" s="15">
        <v>0</v>
      </c>
      <c r="AA104" s="43">
        <v>1</v>
      </c>
      <c r="AB104" s="18"/>
      <c r="AC104" s="6"/>
    </row>
    <row r="105" spans="1:35" x14ac:dyDescent="0.25">
      <c r="A105" s="12">
        <v>101</v>
      </c>
      <c r="B105" s="32" t="s">
        <v>177</v>
      </c>
      <c r="C105" s="32" t="s">
        <v>321</v>
      </c>
      <c r="D105" s="42">
        <v>7</v>
      </c>
      <c r="E105" s="15"/>
      <c r="F105" s="15"/>
      <c r="G105" s="15"/>
      <c r="H105" s="15">
        <v>11</v>
      </c>
      <c r="I105" s="15"/>
      <c r="J105" s="43"/>
      <c r="K105" s="42">
        <v>5</v>
      </c>
      <c r="L105" s="15"/>
      <c r="M105" s="15"/>
      <c r="N105" s="15"/>
      <c r="O105" s="15"/>
      <c r="P105" s="15"/>
      <c r="Q105" s="15"/>
      <c r="R105" s="15"/>
      <c r="S105" s="16"/>
      <c r="T105" s="16"/>
      <c r="U105" s="16"/>
      <c r="V105" s="16"/>
      <c r="W105" s="16"/>
      <c r="X105" s="16"/>
      <c r="Y105" s="16"/>
      <c r="Z105" s="15">
        <v>0</v>
      </c>
      <c r="AA105" s="43">
        <v>1</v>
      </c>
      <c r="AB105" s="18"/>
      <c r="AC105" s="6"/>
    </row>
    <row r="106" spans="1:35" x14ac:dyDescent="0.25">
      <c r="A106" s="12">
        <v>102</v>
      </c>
      <c r="B106" s="32" t="s">
        <v>200</v>
      </c>
      <c r="C106" s="32" t="s">
        <v>308</v>
      </c>
      <c r="D106" s="42">
        <v>8</v>
      </c>
      <c r="E106" s="15">
        <v>6</v>
      </c>
      <c r="F106" s="15"/>
      <c r="G106" s="15"/>
      <c r="H106" s="15">
        <v>3</v>
      </c>
      <c r="I106" s="15">
        <v>8</v>
      </c>
      <c r="J106" s="43"/>
      <c r="K106" s="42"/>
      <c r="L106" s="15">
        <v>4</v>
      </c>
      <c r="M106" s="15">
        <v>7</v>
      </c>
      <c r="N106" s="15">
        <v>6</v>
      </c>
      <c r="O106" s="15"/>
      <c r="P106" s="15"/>
      <c r="Q106" s="15"/>
      <c r="R106" s="15"/>
      <c r="S106" s="15"/>
      <c r="T106" s="15"/>
      <c r="U106" s="15"/>
      <c r="V106" s="15"/>
      <c r="W106" s="16"/>
      <c r="X106" s="16"/>
      <c r="Y106" s="16"/>
      <c r="Z106" s="15">
        <v>0</v>
      </c>
      <c r="AA106" s="43">
        <v>3</v>
      </c>
      <c r="AB106" s="18"/>
      <c r="AC106" s="6"/>
      <c r="AD106"/>
      <c r="AE106"/>
      <c r="AF106"/>
      <c r="AG106"/>
      <c r="AH106"/>
      <c r="AI106"/>
    </row>
    <row r="107" spans="1:35" x14ac:dyDescent="0.25">
      <c r="A107" s="12">
        <v>103</v>
      </c>
      <c r="B107" s="32" t="s">
        <v>174</v>
      </c>
      <c r="C107" s="32" t="s">
        <v>311</v>
      </c>
      <c r="D107" s="42">
        <v>8</v>
      </c>
      <c r="E107" s="15"/>
      <c r="F107" s="15">
        <v>5</v>
      </c>
      <c r="G107" s="15">
        <v>4</v>
      </c>
      <c r="H107" s="15">
        <v>1</v>
      </c>
      <c r="I107" s="15"/>
      <c r="J107" s="43"/>
      <c r="K107" s="42">
        <v>5</v>
      </c>
      <c r="L107" s="15"/>
      <c r="M107" s="15">
        <v>5</v>
      </c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>
        <v>0</v>
      </c>
      <c r="AA107" s="43">
        <v>2</v>
      </c>
      <c r="AB107" s="18"/>
      <c r="AC107" s="13"/>
      <c r="AD107"/>
      <c r="AE107"/>
      <c r="AF107"/>
      <c r="AG107"/>
      <c r="AH107"/>
      <c r="AI107"/>
    </row>
    <row r="108" spans="1:35" x14ac:dyDescent="0.25">
      <c r="A108" s="12">
        <v>104</v>
      </c>
      <c r="B108" s="32" t="s">
        <v>223</v>
      </c>
      <c r="C108" s="32" t="s">
        <v>309</v>
      </c>
      <c r="D108" s="42">
        <v>8</v>
      </c>
      <c r="E108" s="15"/>
      <c r="F108" s="15"/>
      <c r="G108" s="15"/>
      <c r="H108" s="15">
        <v>3</v>
      </c>
      <c r="I108" s="15"/>
      <c r="J108" s="43">
        <v>3</v>
      </c>
      <c r="K108" s="42"/>
      <c r="L108" s="15"/>
      <c r="M108" s="15">
        <v>5</v>
      </c>
      <c r="N108" s="15">
        <v>7</v>
      </c>
      <c r="O108" s="15"/>
      <c r="P108" s="15"/>
      <c r="Q108" s="15"/>
      <c r="R108" s="15"/>
      <c r="S108" s="15"/>
      <c r="T108" s="15"/>
      <c r="U108" s="15"/>
      <c r="V108" s="15"/>
      <c r="W108" s="16"/>
      <c r="X108" s="16"/>
      <c r="Y108" s="16"/>
      <c r="Z108" s="15">
        <v>0</v>
      </c>
      <c r="AA108" s="43">
        <v>2</v>
      </c>
      <c r="AB108" s="18"/>
      <c r="AC108" s="6"/>
    </row>
    <row r="109" spans="1:35" x14ac:dyDescent="0.25">
      <c r="A109" s="12">
        <v>105</v>
      </c>
      <c r="B109" s="32" t="s">
        <v>203</v>
      </c>
      <c r="C109" s="32" t="s">
        <v>309</v>
      </c>
      <c r="D109" s="42">
        <v>8</v>
      </c>
      <c r="E109" s="15"/>
      <c r="F109" s="15"/>
      <c r="G109" s="15"/>
      <c r="H109" s="15"/>
      <c r="I109" s="15">
        <v>2</v>
      </c>
      <c r="J109" s="43">
        <v>2</v>
      </c>
      <c r="K109" s="42"/>
      <c r="L109" s="15">
        <v>6</v>
      </c>
      <c r="M109" s="15"/>
      <c r="N109" s="15">
        <v>8</v>
      </c>
      <c r="O109" s="15"/>
      <c r="P109" s="15"/>
      <c r="Q109" s="15"/>
      <c r="R109" s="15"/>
      <c r="S109" s="15"/>
      <c r="T109" s="15"/>
      <c r="U109" s="15"/>
      <c r="V109" s="15"/>
      <c r="W109" s="16"/>
      <c r="X109" s="16"/>
      <c r="Y109" s="16"/>
      <c r="Z109" s="15">
        <v>0</v>
      </c>
      <c r="AA109" s="43">
        <v>2</v>
      </c>
      <c r="AB109" s="18"/>
      <c r="AC109" s="6"/>
      <c r="AD109"/>
      <c r="AE109"/>
      <c r="AF109"/>
      <c r="AG109"/>
      <c r="AH109"/>
      <c r="AI109"/>
    </row>
    <row r="110" spans="1:35" x14ac:dyDescent="0.25">
      <c r="A110" s="12">
        <v>106</v>
      </c>
      <c r="B110" s="32" t="s">
        <v>295</v>
      </c>
      <c r="C110" s="32" t="s">
        <v>328</v>
      </c>
      <c r="D110" s="42">
        <v>9</v>
      </c>
      <c r="E110" s="15">
        <v>2</v>
      </c>
      <c r="F110" s="15">
        <v>6</v>
      </c>
      <c r="G110" s="15"/>
      <c r="H110" s="15">
        <v>11</v>
      </c>
      <c r="I110" s="15"/>
      <c r="J110" s="43"/>
      <c r="K110" s="42"/>
      <c r="L110" s="15"/>
      <c r="M110" s="15"/>
      <c r="N110" s="15">
        <v>7</v>
      </c>
      <c r="O110" s="15"/>
      <c r="P110" s="15"/>
      <c r="Q110" s="15"/>
      <c r="R110" s="15"/>
      <c r="S110" s="15"/>
      <c r="T110" s="15"/>
      <c r="U110" s="15"/>
      <c r="V110" s="15"/>
      <c r="W110" s="16"/>
      <c r="X110" s="16"/>
      <c r="Y110" s="16"/>
      <c r="Z110" s="15">
        <v>0</v>
      </c>
      <c r="AA110" s="43">
        <v>1</v>
      </c>
      <c r="AB110" s="18"/>
      <c r="AC110" s="6"/>
      <c r="AD110"/>
      <c r="AE110"/>
      <c r="AF110"/>
      <c r="AG110"/>
      <c r="AH110"/>
      <c r="AI110"/>
    </row>
    <row r="111" spans="1:35" x14ac:dyDescent="0.25">
      <c r="A111" s="12">
        <v>107</v>
      </c>
      <c r="B111" s="32" t="s">
        <v>173</v>
      </c>
      <c r="C111" s="32" t="s">
        <v>322</v>
      </c>
      <c r="D111" s="42">
        <v>9</v>
      </c>
      <c r="E111" s="15">
        <v>5</v>
      </c>
      <c r="F111" s="15"/>
      <c r="G111" s="15"/>
      <c r="H111" s="15">
        <v>2</v>
      </c>
      <c r="I111" s="15">
        <v>1</v>
      </c>
      <c r="J111" s="43">
        <v>5</v>
      </c>
      <c r="K111" s="42">
        <v>6</v>
      </c>
      <c r="L111" s="15"/>
      <c r="M111" s="15"/>
      <c r="N111" s="15">
        <v>4</v>
      </c>
      <c r="O111" s="15"/>
      <c r="P111" s="15"/>
      <c r="Q111" s="15"/>
      <c r="R111" s="15"/>
      <c r="S111" s="15"/>
      <c r="T111" s="15"/>
      <c r="U111" s="15"/>
      <c r="V111" s="15"/>
      <c r="W111" s="16"/>
      <c r="X111" s="16"/>
      <c r="Y111" s="16"/>
      <c r="Z111" s="15">
        <v>0</v>
      </c>
      <c r="AA111" s="43">
        <v>2</v>
      </c>
      <c r="AB111" s="18"/>
      <c r="AC111" s="6"/>
    </row>
    <row r="112" spans="1:35" x14ac:dyDescent="0.25">
      <c r="A112" s="12">
        <v>108</v>
      </c>
      <c r="B112" s="32" t="s">
        <v>205</v>
      </c>
      <c r="C112" s="32" t="s">
        <v>316</v>
      </c>
      <c r="D112" s="42">
        <v>12</v>
      </c>
      <c r="E112" s="15"/>
      <c r="F112" s="15"/>
      <c r="G112" s="15"/>
      <c r="H112" s="15">
        <v>9</v>
      </c>
      <c r="I112" s="15">
        <v>3</v>
      </c>
      <c r="J112" s="43">
        <v>2</v>
      </c>
      <c r="K112" s="42"/>
      <c r="L112" s="15">
        <v>5</v>
      </c>
      <c r="M112" s="15"/>
      <c r="N112" s="15">
        <v>5</v>
      </c>
      <c r="O112" s="15"/>
      <c r="P112" s="15"/>
      <c r="Q112" s="15"/>
      <c r="R112" s="15"/>
      <c r="S112" s="15"/>
      <c r="T112" s="15"/>
      <c r="U112" s="15"/>
      <c r="V112" s="15"/>
      <c r="W112" s="16"/>
      <c r="X112" s="16"/>
      <c r="Y112" s="16"/>
      <c r="Z112" s="15">
        <v>0</v>
      </c>
      <c r="AA112" s="43">
        <v>2</v>
      </c>
      <c r="AB112" s="18"/>
      <c r="AC112" s="6"/>
      <c r="AD112"/>
      <c r="AE112"/>
      <c r="AF112"/>
      <c r="AG112"/>
      <c r="AH112"/>
      <c r="AI112"/>
    </row>
    <row r="113" spans="1:35" x14ac:dyDescent="0.25">
      <c r="A113" s="12">
        <v>109</v>
      </c>
      <c r="B113" s="32" t="s">
        <v>224</v>
      </c>
      <c r="C113" s="32" t="s">
        <v>337</v>
      </c>
      <c r="D113" s="42">
        <v>12</v>
      </c>
      <c r="E113" s="15"/>
      <c r="F113" s="15"/>
      <c r="G113" s="15"/>
      <c r="H113" s="15"/>
      <c r="I113" s="15">
        <v>4</v>
      </c>
      <c r="J113" s="43"/>
      <c r="K113" s="42"/>
      <c r="L113" s="15"/>
      <c r="M113" s="15">
        <v>6</v>
      </c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>
        <v>0</v>
      </c>
      <c r="AA113" s="43">
        <v>1</v>
      </c>
      <c r="AB113" s="18"/>
      <c r="AC113" s="13"/>
      <c r="AD113"/>
      <c r="AE113"/>
      <c r="AF113"/>
      <c r="AG113"/>
      <c r="AH113"/>
      <c r="AI113"/>
    </row>
    <row r="114" spans="1:35" x14ac:dyDescent="0.25">
      <c r="A114" s="12">
        <v>110</v>
      </c>
      <c r="B114" s="32" t="s">
        <v>167</v>
      </c>
      <c r="C114" s="32" t="s">
        <v>337</v>
      </c>
      <c r="D114" s="42">
        <v>16</v>
      </c>
      <c r="E114" s="15">
        <v>3</v>
      </c>
      <c r="F114" s="15">
        <v>10</v>
      </c>
      <c r="G114" s="15">
        <v>13</v>
      </c>
      <c r="H114" s="15">
        <v>1</v>
      </c>
      <c r="I114" s="15"/>
      <c r="J114" s="43">
        <v>1</v>
      </c>
      <c r="K114" s="42">
        <v>4</v>
      </c>
      <c r="L114" s="15">
        <v>5</v>
      </c>
      <c r="M114" s="15"/>
      <c r="N114" s="15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5">
        <v>0</v>
      </c>
      <c r="AA114" s="43">
        <v>2</v>
      </c>
      <c r="AB114" s="18"/>
      <c r="AC114" s="13"/>
      <c r="AD114"/>
      <c r="AE114"/>
      <c r="AF114"/>
      <c r="AG114"/>
      <c r="AH114"/>
      <c r="AI114"/>
    </row>
    <row r="115" spans="1:35" x14ac:dyDescent="0.25">
      <c r="A115" s="12">
        <v>111</v>
      </c>
      <c r="B115" s="32" t="s">
        <v>389</v>
      </c>
      <c r="C115" s="32" t="s">
        <v>313</v>
      </c>
      <c r="D115" s="42">
        <v>16</v>
      </c>
      <c r="E115" s="15"/>
      <c r="F115" s="15">
        <v>7</v>
      </c>
      <c r="G115" s="15"/>
      <c r="H115" s="15">
        <v>5</v>
      </c>
      <c r="I115" s="15">
        <v>3</v>
      </c>
      <c r="J115" s="43">
        <v>6</v>
      </c>
      <c r="K115" s="42"/>
      <c r="L115" s="15"/>
      <c r="M115" s="15"/>
      <c r="N115" s="15">
        <v>6</v>
      </c>
      <c r="O115" s="15">
        <v>8</v>
      </c>
      <c r="P115" s="15"/>
      <c r="Q115" s="15"/>
      <c r="R115" s="15"/>
      <c r="S115" s="15"/>
      <c r="T115" s="15"/>
      <c r="U115" s="15"/>
      <c r="V115" s="15"/>
      <c r="W115" s="16"/>
      <c r="X115" s="16"/>
      <c r="Y115" s="16"/>
      <c r="Z115" s="15">
        <v>0</v>
      </c>
      <c r="AA115" s="43">
        <v>2</v>
      </c>
      <c r="AB115" s="18"/>
      <c r="AC115" s="6"/>
      <c r="AD115"/>
      <c r="AE115"/>
      <c r="AF115"/>
      <c r="AG115"/>
      <c r="AH115"/>
      <c r="AI115"/>
    </row>
    <row r="116" spans="1:35" x14ac:dyDescent="0.25">
      <c r="A116" s="12">
        <v>112</v>
      </c>
      <c r="B116" s="32" t="s">
        <v>149</v>
      </c>
      <c r="C116" s="32" t="s">
        <v>311</v>
      </c>
      <c r="D116" s="42"/>
      <c r="E116" s="15">
        <v>1</v>
      </c>
      <c r="F116" s="15">
        <v>4</v>
      </c>
      <c r="G116" s="15">
        <v>1</v>
      </c>
      <c r="H116" s="15">
        <v>3</v>
      </c>
      <c r="I116" s="15">
        <v>9</v>
      </c>
      <c r="J116" s="43">
        <v>4</v>
      </c>
      <c r="K116" s="42">
        <v>6</v>
      </c>
      <c r="L116" s="15"/>
      <c r="M116" s="15">
        <v>8</v>
      </c>
      <c r="N116" s="15">
        <v>6</v>
      </c>
      <c r="O116" s="15"/>
      <c r="P116" s="15"/>
      <c r="Q116" s="15"/>
      <c r="R116" s="15"/>
      <c r="S116" s="15"/>
      <c r="T116" s="15"/>
      <c r="U116" s="15"/>
      <c r="V116" s="15"/>
      <c r="W116" s="16"/>
      <c r="X116" s="16"/>
      <c r="Y116" s="16"/>
      <c r="Z116" s="15">
        <v>0</v>
      </c>
      <c r="AA116" s="43">
        <v>3</v>
      </c>
      <c r="AB116" s="18"/>
      <c r="AC116" s="6"/>
    </row>
    <row r="117" spans="1:35" x14ac:dyDescent="0.25">
      <c r="A117" s="12">
        <v>113</v>
      </c>
      <c r="B117" s="32" t="s">
        <v>213</v>
      </c>
      <c r="C117" s="32" t="s">
        <v>317</v>
      </c>
      <c r="D117" s="42"/>
      <c r="E117" s="15">
        <v>1</v>
      </c>
      <c r="F117" s="15">
        <v>5</v>
      </c>
      <c r="G117" s="15"/>
      <c r="H117" s="15">
        <v>9</v>
      </c>
      <c r="I117" s="15"/>
      <c r="J117" s="43">
        <v>5</v>
      </c>
      <c r="K117" s="42"/>
      <c r="L117" s="15"/>
      <c r="M117" s="15">
        <v>7</v>
      </c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>
        <v>0</v>
      </c>
      <c r="AA117" s="43">
        <v>1</v>
      </c>
      <c r="AB117" s="18"/>
      <c r="AC117" s="13"/>
    </row>
    <row r="118" spans="1:35" x14ac:dyDescent="0.25">
      <c r="A118" s="12">
        <v>114</v>
      </c>
      <c r="B118" s="32" t="s">
        <v>214</v>
      </c>
      <c r="C118" s="32" t="s">
        <v>309</v>
      </c>
      <c r="D118" s="42"/>
      <c r="E118" s="15">
        <v>1</v>
      </c>
      <c r="F118" s="15">
        <v>5</v>
      </c>
      <c r="G118" s="15"/>
      <c r="H118" s="15"/>
      <c r="I118" s="15"/>
      <c r="J118" s="43"/>
      <c r="K118" s="42"/>
      <c r="L118" s="15"/>
      <c r="M118" s="15">
        <v>4</v>
      </c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>
        <v>0</v>
      </c>
      <c r="AA118" s="43">
        <v>1</v>
      </c>
      <c r="AB118" s="18"/>
      <c r="AC118" s="13"/>
      <c r="AD118"/>
      <c r="AE118"/>
      <c r="AF118"/>
      <c r="AG118"/>
      <c r="AH118"/>
      <c r="AI118"/>
    </row>
    <row r="119" spans="1:35" x14ac:dyDescent="0.25">
      <c r="A119" s="12">
        <v>115</v>
      </c>
      <c r="B119" s="32" t="s">
        <v>153</v>
      </c>
      <c r="C119" s="32" t="s">
        <v>341</v>
      </c>
      <c r="D119" s="42"/>
      <c r="E119" s="15">
        <v>1</v>
      </c>
      <c r="F119" s="15"/>
      <c r="G119" s="15">
        <v>4</v>
      </c>
      <c r="H119" s="15">
        <v>2</v>
      </c>
      <c r="I119" s="15">
        <v>8</v>
      </c>
      <c r="J119" s="43">
        <v>1</v>
      </c>
      <c r="K119" s="42">
        <v>7</v>
      </c>
      <c r="L119" s="15"/>
      <c r="M119" s="15">
        <v>8</v>
      </c>
      <c r="N119" s="15">
        <v>7</v>
      </c>
      <c r="O119" s="15"/>
      <c r="P119" s="15"/>
      <c r="Q119" s="15">
        <v>7</v>
      </c>
      <c r="R119" s="15"/>
      <c r="S119" s="15"/>
      <c r="T119" s="15"/>
      <c r="U119" s="15"/>
      <c r="V119" s="15">
        <v>4</v>
      </c>
      <c r="W119" s="16"/>
      <c r="X119" s="16"/>
      <c r="Y119" s="16"/>
      <c r="Z119" s="15">
        <v>0</v>
      </c>
      <c r="AA119" s="43">
        <v>5</v>
      </c>
      <c r="AB119" s="18"/>
      <c r="AC119" s="6"/>
      <c r="AD119"/>
      <c r="AE119"/>
      <c r="AF119"/>
      <c r="AG119"/>
      <c r="AH119"/>
      <c r="AI119"/>
    </row>
    <row r="120" spans="1:35" x14ac:dyDescent="0.25">
      <c r="A120" s="12">
        <v>116</v>
      </c>
      <c r="B120" s="32" t="s">
        <v>215</v>
      </c>
      <c r="C120" s="32" t="s">
        <v>311</v>
      </c>
      <c r="D120" s="42"/>
      <c r="E120" s="15">
        <v>1</v>
      </c>
      <c r="F120" s="15"/>
      <c r="G120" s="15"/>
      <c r="H120" s="15"/>
      <c r="I120" s="15"/>
      <c r="J120" s="43"/>
      <c r="K120" s="42"/>
      <c r="L120" s="15"/>
      <c r="M120" s="15">
        <v>7</v>
      </c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>
        <v>0</v>
      </c>
      <c r="AA120" s="43">
        <v>1</v>
      </c>
      <c r="AB120" s="18"/>
      <c r="AC120" s="13"/>
      <c r="AD120"/>
      <c r="AE120"/>
      <c r="AF120"/>
      <c r="AG120"/>
      <c r="AH120"/>
      <c r="AI120"/>
    </row>
    <row r="121" spans="1:35" x14ac:dyDescent="0.25">
      <c r="A121" s="12">
        <v>117</v>
      </c>
      <c r="B121" s="32" t="s">
        <v>220</v>
      </c>
      <c r="C121" s="32" t="s">
        <v>328</v>
      </c>
      <c r="D121" s="42"/>
      <c r="E121" s="15">
        <v>3</v>
      </c>
      <c r="F121" s="15"/>
      <c r="G121" s="15"/>
      <c r="H121" s="15">
        <v>6</v>
      </c>
      <c r="I121" s="15">
        <v>4</v>
      </c>
      <c r="J121" s="43">
        <v>1</v>
      </c>
      <c r="K121" s="42"/>
      <c r="L121" s="15"/>
      <c r="M121" s="15">
        <v>6</v>
      </c>
      <c r="N121" s="15"/>
      <c r="O121" s="15"/>
      <c r="P121" s="15"/>
      <c r="Q121" s="15"/>
      <c r="R121" s="15">
        <v>7</v>
      </c>
      <c r="S121" s="15"/>
      <c r="T121" s="15"/>
      <c r="U121" s="15"/>
      <c r="V121" s="15"/>
      <c r="W121" s="15"/>
      <c r="X121" s="15"/>
      <c r="Y121" s="15"/>
      <c r="Z121" s="15">
        <v>0</v>
      </c>
      <c r="AA121" s="43">
        <v>2</v>
      </c>
      <c r="AB121" s="18"/>
      <c r="AC121" s="13"/>
      <c r="AD121"/>
      <c r="AE121"/>
      <c r="AF121"/>
      <c r="AG121"/>
      <c r="AH121"/>
      <c r="AI121"/>
    </row>
    <row r="122" spans="1:35" x14ac:dyDescent="0.25">
      <c r="A122" s="12">
        <v>118</v>
      </c>
      <c r="B122" s="32" t="s">
        <v>201</v>
      </c>
      <c r="C122" s="32" t="s">
        <v>308</v>
      </c>
      <c r="D122" s="42"/>
      <c r="E122" s="15">
        <v>5</v>
      </c>
      <c r="F122" s="15"/>
      <c r="G122" s="15">
        <v>6</v>
      </c>
      <c r="H122" s="15">
        <v>2</v>
      </c>
      <c r="I122" s="15"/>
      <c r="J122" s="43"/>
      <c r="K122" s="42"/>
      <c r="L122" s="15">
        <v>5</v>
      </c>
      <c r="M122" s="15"/>
      <c r="N122" s="15">
        <v>8</v>
      </c>
      <c r="O122" s="15"/>
      <c r="P122" s="15"/>
      <c r="Q122" s="15"/>
      <c r="R122" s="15"/>
      <c r="S122" s="15"/>
      <c r="T122" s="15"/>
      <c r="U122" s="15"/>
      <c r="V122" s="15"/>
      <c r="W122" s="16"/>
      <c r="X122" s="16"/>
      <c r="Y122" s="16"/>
      <c r="Z122" s="15">
        <v>0</v>
      </c>
      <c r="AA122" s="43">
        <v>2</v>
      </c>
      <c r="AB122" s="18"/>
      <c r="AC122" s="6"/>
    </row>
    <row r="123" spans="1:35" x14ac:dyDescent="0.25">
      <c r="A123" s="12">
        <v>119</v>
      </c>
      <c r="B123" s="32" t="s">
        <v>178</v>
      </c>
      <c r="C123" s="32" t="s">
        <v>316</v>
      </c>
      <c r="D123" s="42"/>
      <c r="E123" s="15">
        <v>17</v>
      </c>
      <c r="F123" s="15">
        <v>8</v>
      </c>
      <c r="G123" s="15">
        <v>15</v>
      </c>
      <c r="H123" s="15"/>
      <c r="I123" s="15"/>
      <c r="J123" s="43">
        <v>7</v>
      </c>
      <c r="K123" s="42">
        <v>7</v>
      </c>
      <c r="L123" s="15"/>
      <c r="M123" s="15"/>
      <c r="N123" s="15"/>
      <c r="O123" s="15"/>
      <c r="P123" s="15"/>
      <c r="Q123" s="15"/>
      <c r="R123" s="15"/>
      <c r="S123" s="16"/>
      <c r="T123" s="16"/>
      <c r="U123" s="16"/>
      <c r="V123" s="16"/>
      <c r="W123" s="16"/>
      <c r="X123" s="16"/>
      <c r="Y123" s="16"/>
      <c r="Z123" s="15">
        <v>0</v>
      </c>
      <c r="AA123" s="43">
        <v>1</v>
      </c>
      <c r="AB123" s="18"/>
      <c r="AC123" s="6"/>
      <c r="AD123"/>
      <c r="AE123"/>
      <c r="AF123"/>
      <c r="AG123"/>
      <c r="AH123"/>
      <c r="AI123"/>
    </row>
    <row r="124" spans="1:35" x14ac:dyDescent="0.25">
      <c r="A124" s="12">
        <v>120</v>
      </c>
      <c r="B124" s="32" t="s">
        <v>226</v>
      </c>
      <c r="C124" s="32" t="s">
        <v>332</v>
      </c>
      <c r="D124" s="46"/>
      <c r="E124" s="47"/>
      <c r="F124" s="15">
        <v>5</v>
      </c>
      <c r="G124" s="15"/>
      <c r="H124" s="15">
        <v>2</v>
      </c>
      <c r="I124" s="15">
        <v>10</v>
      </c>
      <c r="J124" s="43">
        <v>4</v>
      </c>
      <c r="K124" s="42"/>
      <c r="L124" s="15"/>
      <c r="M124" s="15">
        <v>6</v>
      </c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>
        <v>0</v>
      </c>
      <c r="AA124" s="43">
        <v>1</v>
      </c>
      <c r="AB124" s="18" t="s">
        <v>394</v>
      </c>
      <c r="AC124" s="13"/>
      <c r="AD124"/>
      <c r="AE124"/>
      <c r="AF124"/>
      <c r="AG124"/>
      <c r="AH124"/>
      <c r="AI124"/>
    </row>
    <row r="125" spans="1:35" x14ac:dyDescent="0.25">
      <c r="A125" s="12">
        <v>121</v>
      </c>
      <c r="B125" s="32" t="s">
        <v>175</v>
      </c>
      <c r="C125" s="32" t="s">
        <v>316</v>
      </c>
      <c r="D125" s="42"/>
      <c r="E125" s="15"/>
      <c r="F125" s="15">
        <v>6</v>
      </c>
      <c r="G125" s="15"/>
      <c r="H125" s="15">
        <v>3</v>
      </c>
      <c r="I125" s="15"/>
      <c r="J125" s="43"/>
      <c r="K125" s="42"/>
      <c r="L125" s="15">
        <v>6</v>
      </c>
      <c r="M125" s="15"/>
      <c r="N125" s="15"/>
      <c r="O125" s="16"/>
      <c r="P125" s="15">
        <v>7</v>
      </c>
      <c r="Q125" s="16"/>
      <c r="R125" s="16"/>
      <c r="S125" s="16"/>
      <c r="T125" s="16"/>
      <c r="U125" s="16"/>
      <c r="V125" s="16"/>
      <c r="W125" s="16"/>
      <c r="X125" s="16"/>
      <c r="Y125" s="16"/>
      <c r="Z125" s="15">
        <v>0</v>
      </c>
      <c r="AA125" s="43">
        <v>2</v>
      </c>
      <c r="AB125" s="18"/>
      <c r="AC125" s="13"/>
    </row>
    <row r="126" spans="1:35" x14ac:dyDescent="0.25">
      <c r="A126" s="12">
        <v>122</v>
      </c>
      <c r="B126" s="32" t="s">
        <v>182</v>
      </c>
      <c r="C126" s="32" t="s">
        <v>309</v>
      </c>
      <c r="D126" s="42"/>
      <c r="E126" s="15"/>
      <c r="F126" s="15"/>
      <c r="G126" s="15"/>
      <c r="H126" s="15">
        <v>5</v>
      </c>
      <c r="I126" s="15"/>
      <c r="J126" s="43"/>
      <c r="K126" s="42">
        <v>8</v>
      </c>
      <c r="L126" s="15"/>
      <c r="M126" s="15"/>
      <c r="N126" s="15"/>
      <c r="O126" s="15"/>
      <c r="P126" s="15"/>
      <c r="Q126" s="15"/>
      <c r="R126" s="15"/>
      <c r="S126" s="16"/>
      <c r="T126" s="16"/>
      <c r="U126" s="16"/>
      <c r="V126" s="16"/>
      <c r="W126" s="16"/>
      <c r="X126" s="16"/>
      <c r="Y126" s="16"/>
      <c r="Z126" s="15">
        <v>0</v>
      </c>
      <c r="AA126" s="43">
        <v>1</v>
      </c>
      <c r="AB126" s="18"/>
      <c r="AC126" s="6"/>
    </row>
    <row r="127" spans="1:35" x14ac:dyDescent="0.25">
      <c r="A127" s="12">
        <v>123</v>
      </c>
      <c r="B127" s="32" t="s">
        <v>180</v>
      </c>
      <c r="C127" s="32" t="s">
        <v>311</v>
      </c>
      <c r="D127" s="42"/>
      <c r="E127" s="15"/>
      <c r="F127" s="15"/>
      <c r="G127" s="15"/>
      <c r="H127" s="15">
        <v>5</v>
      </c>
      <c r="I127" s="15"/>
      <c r="J127" s="43"/>
      <c r="K127" s="42">
        <v>6</v>
      </c>
      <c r="L127" s="15">
        <v>6</v>
      </c>
      <c r="M127" s="15">
        <v>5</v>
      </c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>
        <v>0</v>
      </c>
      <c r="AA127" s="43">
        <v>3</v>
      </c>
      <c r="AB127" s="18"/>
      <c r="AC127" s="13"/>
    </row>
    <row r="128" spans="1:35" x14ac:dyDescent="0.25">
      <c r="A128" s="12">
        <v>124</v>
      </c>
      <c r="B128" s="32" t="s">
        <v>179</v>
      </c>
      <c r="C128" s="32" t="s">
        <v>338</v>
      </c>
      <c r="D128" s="42"/>
      <c r="E128" s="15"/>
      <c r="F128" s="15"/>
      <c r="G128" s="15"/>
      <c r="H128" s="15">
        <v>5</v>
      </c>
      <c r="I128" s="15"/>
      <c r="J128" s="43"/>
      <c r="K128" s="42">
        <v>7</v>
      </c>
      <c r="L128" s="15">
        <v>5</v>
      </c>
      <c r="M128" s="15"/>
      <c r="N128" s="15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5">
        <v>0</v>
      </c>
      <c r="AA128" s="43">
        <v>2</v>
      </c>
      <c r="AB128" s="18"/>
      <c r="AC128" s="13"/>
      <c r="AD128"/>
      <c r="AE128"/>
      <c r="AF128"/>
      <c r="AG128"/>
      <c r="AH128"/>
      <c r="AI128"/>
    </row>
    <row r="129" spans="1:35" x14ac:dyDescent="0.25">
      <c r="A129" s="12">
        <v>125</v>
      </c>
      <c r="B129" s="32" t="s">
        <v>204</v>
      </c>
      <c r="C129" s="32" t="s">
        <v>308</v>
      </c>
      <c r="D129" s="42"/>
      <c r="E129" s="15"/>
      <c r="F129" s="15"/>
      <c r="G129" s="15"/>
      <c r="H129" s="15">
        <v>8</v>
      </c>
      <c r="I129" s="15">
        <v>5</v>
      </c>
      <c r="J129" s="43">
        <v>3</v>
      </c>
      <c r="K129" s="42"/>
      <c r="L129" s="15">
        <v>8</v>
      </c>
      <c r="M129" s="15"/>
      <c r="N129" s="15">
        <v>5</v>
      </c>
      <c r="O129" s="15">
        <v>4</v>
      </c>
      <c r="P129" s="15"/>
      <c r="Q129" s="15"/>
      <c r="R129" s="15"/>
      <c r="S129" s="16"/>
      <c r="T129" s="15"/>
      <c r="U129" s="15"/>
      <c r="V129" s="15"/>
      <c r="W129" s="16"/>
      <c r="X129" s="16"/>
      <c r="Y129" s="16"/>
      <c r="Z129" s="15">
        <v>0</v>
      </c>
      <c r="AA129" s="43">
        <v>3</v>
      </c>
      <c r="AB129" s="18"/>
      <c r="AC129" s="6"/>
      <c r="AD129"/>
      <c r="AE129"/>
      <c r="AF129"/>
      <c r="AG129"/>
      <c r="AH129"/>
      <c r="AI129"/>
    </row>
    <row r="130" spans="1:35" x14ac:dyDescent="0.25">
      <c r="A130" s="12">
        <v>126</v>
      </c>
      <c r="B130" s="32" t="s">
        <v>227</v>
      </c>
      <c r="C130" s="32" t="s">
        <v>332</v>
      </c>
      <c r="D130" s="42"/>
      <c r="E130" s="15"/>
      <c r="F130" s="15"/>
      <c r="G130" s="15"/>
      <c r="H130" s="15">
        <v>9</v>
      </c>
      <c r="I130" s="15">
        <v>5</v>
      </c>
      <c r="J130" s="43"/>
      <c r="K130" s="42"/>
      <c r="L130" s="15"/>
      <c r="M130" s="15">
        <v>7</v>
      </c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>
        <v>0</v>
      </c>
      <c r="AA130" s="43">
        <v>1</v>
      </c>
      <c r="AB130" s="18"/>
      <c r="AC130" s="13"/>
    </row>
    <row r="131" spans="1:35" x14ac:dyDescent="0.25">
      <c r="A131" s="12">
        <v>127</v>
      </c>
      <c r="B131" s="32" t="s">
        <v>279</v>
      </c>
      <c r="C131" s="32" t="s">
        <v>316</v>
      </c>
      <c r="D131" s="46"/>
      <c r="E131" s="47"/>
      <c r="F131" s="15"/>
      <c r="G131" s="15"/>
      <c r="H131" s="15"/>
      <c r="I131" s="15"/>
      <c r="J131" s="43">
        <v>2</v>
      </c>
      <c r="K131" s="42"/>
      <c r="L131" s="15"/>
      <c r="M131" s="15">
        <v>4</v>
      </c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>
        <v>0</v>
      </c>
      <c r="AA131" s="43">
        <v>1</v>
      </c>
      <c r="AB131" s="18" t="s">
        <v>386</v>
      </c>
      <c r="AC131" s="13"/>
    </row>
    <row r="132" spans="1:35" ht="15.75" thickBot="1" x14ac:dyDescent="0.3">
      <c r="A132" s="12">
        <v>128</v>
      </c>
      <c r="B132" s="35" t="s">
        <v>206</v>
      </c>
      <c r="C132" s="35" t="s">
        <v>315</v>
      </c>
      <c r="D132" s="51"/>
      <c r="E132" s="5"/>
      <c r="F132" s="5"/>
      <c r="G132" s="5"/>
      <c r="H132" s="5"/>
      <c r="I132" s="5">
        <v>9</v>
      </c>
      <c r="J132" s="50"/>
      <c r="K132" s="51"/>
      <c r="L132" s="5">
        <v>8</v>
      </c>
      <c r="M132" s="5"/>
      <c r="N132" s="5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">
        <v>0</v>
      </c>
      <c r="AA132" s="50">
        <v>1</v>
      </c>
      <c r="AB132" s="18"/>
      <c r="AC132" s="13"/>
    </row>
    <row r="133" spans="1:35" x14ac:dyDescent="0.25">
      <c r="Z133" s="3" t="e">
        <f>#REF!+#REF!</f>
        <v>#REF!</v>
      </c>
      <c r="AA133" s="3" t="e">
        <f>#REF!+#REF!</f>
        <v>#REF!</v>
      </c>
    </row>
    <row r="134" spans="1:35" x14ac:dyDescent="0.25">
      <c r="C134" s="47"/>
      <c r="D134" s="18" t="s">
        <v>416</v>
      </c>
      <c r="Z134" s="3" t="e">
        <f>#REF!+#REF!</f>
        <v>#REF!</v>
      </c>
      <c r="AA134" s="3" t="e">
        <f>#REF!+#REF!</f>
        <v>#REF!</v>
      </c>
    </row>
  </sheetData>
  <sortState xmlns:xlrd2="http://schemas.microsoft.com/office/spreadsheetml/2017/richdata2" ref="B5:AC132">
    <sortCondition descending="1" ref="Z5:Z132"/>
  </sortState>
  <mergeCells count="1">
    <mergeCell ref="B2:AA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E5086-B48B-42CA-BF3C-5065F2FD1BC7}">
  <dimension ref="B2:T97"/>
  <sheetViews>
    <sheetView workbookViewId="0">
      <selection activeCell="C14" sqref="C14"/>
    </sheetView>
  </sheetViews>
  <sheetFormatPr defaultRowHeight="15" x14ac:dyDescent="0.25"/>
  <cols>
    <col min="1" max="1" width="6.5703125" customWidth="1"/>
    <col min="2" max="2" width="9.140625" style="7"/>
    <col min="3" max="3" width="11.5703125" customWidth="1"/>
    <col min="4" max="4" width="18.140625" customWidth="1"/>
    <col min="5" max="6" width="7.28515625" customWidth="1"/>
    <col min="7" max="12" width="6.7109375" customWidth="1"/>
    <col min="13" max="13" width="6.7109375" style="3" customWidth="1"/>
    <col min="14" max="14" width="11.28515625" style="3" customWidth="1"/>
    <col min="15" max="15" width="9.28515625" style="3" customWidth="1"/>
    <col min="16" max="16" width="11" style="3" customWidth="1"/>
  </cols>
  <sheetData>
    <row r="2" spans="2:20" ht="18.75" x14ac:dyDescent="0.3">
      <c r="C2" s="166" t="s">
        <v>419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8"/>
    </row>
    <row r="4" spans="2:20" x14ac:dyDescent="0.25">
      <c r="C4" s="6" t="s">
        <v>420</v>
      </c>
    </row>
    <row r="5" spans="2:20" x14ac:dyDescent="0.25">
      <c r="C5" s="6" t="s">
        <v>421</v>
      </c>
    </row>
    <row r="7" spans="2:20" ht="18.75" x14ac:dyDescent="0.3">
      <c r="C7" s="20" t="s">
        <v>422</v>
      </c>
      <c r="D7" s="118"/>
      <c r="E7" s="118"/>
      <c r="F7" s="118"/>
      <c r="G7" s="120"/>
      <c r="H7" s="119"/>
      <c r="I7" s="118"/>
      <c r="J7" s="118"/>
      <c r="K7" s="119"/>
      <c r="L7" s="119"/>
      <c r="M7" s="118"/>
      <c r="N7" s="118"/>
    </row>
    <row r="8" spans="2:20" ht="9.9499999999999993" customHeight="1" thickBot="1" x14ac:dyDescent="0.35">
      <c r="C8" s="119"/>
      <c r="D8" s="118"/>
      <c r="E8" s="118"/>
      <c r="F8" s="118"/>
      <c r="G8" s="120"/>
      <c r="H8" s="119"/>
      <c r="I8" s="118"/>
      <c r="J8" s="118"/>
      <c r="K8" s="119"/>
      <c r="L8" s="119"/>
      <c r="M8" s="118"/>
      <c r="N8" s="118"/>
    </row>
    <row r="9" spans="2:20" ht="15.75" thickBot="1" x14ac:dyDescent="0.3">
      <c r="C9" s="169" t="s">
        <v>432</v>
      </c>
      <c r="D9" s="170"/>
      <c r="E9" s="146">
        <v>1</v>
      </c>
      <c r="F9" s="129">
        <v>2</v>
      </c>
      <c r="G9" s="145">
        <v>3</v>
      </c>
      <c r="H9" s="129">
        <v>4</v>
      </c>
      <c r="I9" s="129">
        <v>5</v>
      </c>
      <c r="J9" s="129">
        <v>6</v>
      </c>
      <c r="K9" s="129">
        <v>7</v>
      </c>
      <c r="L9" s="128">
        <v>8</v>
      </c>
      <c r="M9" s="4" t="s">
        <v>397</v>
      </c>
      <c r="N9" s="144" t="s">
        <v>398</v>
      </c>
    </row>
    <row r="10" spans="2:20" x14ac:dyDescent="0.25">
      <c r="C10" s="98" t="s">
        <v>429</v>
      </c>
      <c r="D10" s="103">
        <v>154</v>
      </c>
      <c r="E10" s="97">
        <v>29</v>
      </c>
      <c r="F10" s="96">
        <v>23</v>
      </c>
      <c r="G10" s="117">
        <v>19</v>
      </c>
      <c r="H10" s="96">
        <v>24</v>
      </c>
      <c r="I10" s="96">
        <v>14</v>
      </c>
      <c r="J10" s="96">
        <v>18</v>
      </c>
      <c r="K10" s="96">
        <v>15</v>
      </c>
      <c r="L10" s="116">
        <v>12</v>
      </c>
      <c r="M10" s="94">
        <f>SUM(E10:L10)</f>
        <v>154</v>
      </c>
      <c r="N10" s="142">
        <f>(M10/D10)*100</f>
        <v>100</v>
      </c>
    </row>
    <row r="11" spans="2:20" ht="15.75" thickBot="1" x14ac:dyDescent="0.3">
      <c r="C11" s="141" t="s">
        <v>430</v>
      </c>
      <c r="D11" s="140">
        <v>128</v>
      </c>
      <c r="E11" s="139">
        <v>25</v>
      </c>
      <c r="F11" s="138">
        <v>16</v>
      </c>
      <c r="G11" s="5">
        <v>17</v>
      </c>
      <c r="H11" s="138">
        <v>16</v>
      </c>
      <c r="I11" s="138">
        <v>15</v>
      </c>
      <c r="J11" s="138">
        <v>18</v>
      </c>
      <c r="K11" s="138">
        <v>15</v>
      </c>
      <c r="L11" s="137">
        <v>6</v>
      </c>
      <c r="M11" s="136">
        <f>SUM(E11:L11)</f>
        <v>128</v>
      </c>
      <c r="N11" s="135">
        <f>(M11/D11)*100</f>
        <v>100</v>
      </c>
    </row>
    <row r="12" spans="2:20" ht="15.75" thickBot="1" x14ac:dyDescent="0.3">
      <c r="C12" s="134" t="s">
        <v>431</v>
      </c>
      <c r="D12" s="133">
        <f t="shared" ref="D12:M12" si="0">SUM(D10:D11)</f>
        <v>282</v>
      </c>
      <c r="E12" s="132">
        <f t="shared" si="0"/>
        <v>54</v>
      </c>
      <c r="F12" s="131">
        <f t="shared" si="0"/>
        <v>39</v>
      </c>
      <c r="G12" s="131">
        <f t="shared" si="0"/>
        <v>36</v>
      </c>
      <c r="H12" s="1">
        <f t="shared" si="0"/>
        <v>40</v>
      </c>
      <c r="I12" s="1">
        <f t="shared" si="0"/>
        <v>29</v>
      </c>
      <c r="J12" s="1">
        <f t="shared" si="0"/>
        <v>36</v>
      </c>
      <c r="K12" s="1">
        <f t="shared" si="0"/>
        <v>30</v>
      </c>
      <c r="L12" s="1">
        <f t="shared" si="0"/>
        <v>18</v>
      </c>
      <c r="M12" s="4">
        <f t="shared" si="0"/>
        <v>282</v>
      </c>
      <c r="N12" s="127">
        <f>(M12/D12)*100</f>
        <v>100</v>
      </c>
    </row>
    <row r="14" spans="2:20" x14ac:dyDescent="0.25">
      <c r="B14" s="70"/>
      <c r="C14" s="66" t="s">
        <v>423</v>
      </c>
    </row>
    <row r="15" spans="2:20" x14ac:dyDescent="0.25">
      <c r="B15" s="69"/>
      <c r="C15" s="66" t="s">
        <v>426</v>
      </c>
    </row>
    <row r="16" spans="2:20" x14ac:dyDescent="0.25">
      <c r="C16" s="66"/>
    </row>
    <row r="17" spans="2:18" ht="18.75" x14ac:dyDescent="0.3">
      <c r="C17" s="20" t="s">
        <v>424</v>
      </c>
      <c r="D17" s="118"/>
      <c r="E17" s="118"/>
      <c r="F17" s="118"/>
      <c r="G17" s="120"/>
      <c r="H17" s="119"/>
      <c r="I17" s="118"/>
      <c r="J17" s="118"/>
      <c r="K17" s="119"/>
      <c r="L17" s="119"/>
      <c r="M17" s="118"/>
      <c r="N17" s="118"/>
    </row>
    <row r="18" spans="2:18" ht="9.9499999999999993" customHeight="1" thickBot="1" x14ac:dyDescent="0.35">
      <c r="C18" s="119"/>
      <c r="D18" s="118"/>
      <c r="E18" s="118"/>
      <c r="F18" s="118"/>
      <c r="G18" s="120"/>
      <c r="H18" s="119"/>
      <c r="I18" s="118"/>
      <c r="J18" s="118"/>
      <c r="K18" s="119"/>
      <c r="L18" s="119"/>
      <c r="M18" s="118"/>
      <c r="N18" s="118"/>
    </row>
    <row r="19" spans="2:18" ht="15.75" thickBot="1" x14ac:dyDescent="0.3">
      <c r="C19" s="169" t="s">
        <v>439</v>
      </c>
      <c r="D19" s="170"/>
      <c r="E19" s="146">
        <v>1</v>
      </c>
      <c r="F19" s="129">
        <v>2</v>
      </c>
      <c r="G19" s="145">
        <v>3</v>
      </c>
      <c r="H19" s="129">
        <v>4</v>
      </c>
      <c r="I19" s="129">
        <v>5</v>
      </c>
      <c r="J19" s="129">
        <v>6</v>
      </c>
      <c r="K19" s="129">
        <v>7</v>
      </c>
      <c r="L19" s="128">
        <v>8</v>
      </c>
      <c r="M19" s="4" t="s">
        <v>397</v>
      </c>
      <c r="N19" s="144" t="s">
        <v>398</v>
      </c>
    </row>
    <row r="20" spans="2:18" x14ac:dyDescent="0.25">
      <c r="C20" s="98" t="s">
        <v>429</v>
      </c>
      <c r="D20" s="103">
        <v>154</v>
      </c>
      <c r="E20" s="97">
        <v>34</v>
      </c>
      <c r="F20" s="96">
        <v>13</v>
      </c>
      <c r="G20" s="117">
        <v>15</v>
      </c>
      <c r="H20" s="96">
        <v>8</v>
      </c>
      <c r="I20" s="96">
        <v>8</v>
      </c>
      <c r="J20" s="96">
        <v>6</v>
      </c>
      <c r="K20" s="96">
        <v>1</v>
      </c>
      <c r="L20" s="116">
        <v>4</v>
      </c>
      <c r="M20" s="94">
        <f>SUM(E20:L20)</f>
        <v>89</v>
      </c>
      <c r="N20" s="142">
        <f>(M20/D20)*100</f>
        <v>57.792207792207797</v>
      </c>
    </row>
    <row r="21" spans="2:18" ht="15.75" thickBot="1" x14ac:dyDescent="0.3">
      <c r="C21" s="141" t="s">
        <v>430</v>
      </c>
      <c r="D21" s="140">
        <v>128</v>
      </c>
      <c r="E21" s="139">
        <v>31</v>
      </c>
      <c r="F21" s="138">
        <v>18</v>
      </c>
      <c r="G21" s="5">
        <v>13</v>
      </c>
      <c r="H21" s="138">
        <v>11</v>
      </c>
      <c r="I21" s="138">
        <v>3</v>
      </c>
      <c r="J21" s="138">
        <v>3</v>
      </c>
      <c r="K21" s="138">
        <v>3</v>
      </c>
      <c r="L21" s="137">
        <v>6</v>
      </c>
      <c r="M21" s="136">
        <f>SUM(E21:L21)</f>
        <v>88</v>
      </c>
      <c r="N21" s="135">
        <f>(M21/D21)*100</f>
        <v>68.75</v>
      </c>
    </row>
    <row r="22" spans="2:18" ht="15.75" thickBot="1" x14ac:dyDescent="0.3">
      <c r="C22" s="134" t="s">
        <v>431</v>
      </c>
      <c r="D22" s="133">
        <f t="shared" ref="D22:M22" si="1">SUM(D20:D21)</f>
        <v>282</v>
      </c>
      <c r="E22" s="132">
        <f t="shared" si="1"/>
        <v>65</v>
      </c>
      <c r="F22" s="131">
        <f t="shared" si="1"/>
        <v>31</v>
      </c>
      <c r="G22" s="131">
        <f t="shared" si="1"/>
        <v>28</v>
      </c>
      <c r="H22" s="22">
        <f t="shared" si="1"/>
        <v>19</v>
      </c>
      <c r="I22" s="22">
        <f t="shared" si="1"/>
        <v>11</v>
      </c>
      <c r="J22" s="22">
        <f t="shared" si="1"/>
        <v>9</v>
      </c>
      <c r="K22" s="22">
        <f t="shared" si="1"/>
        <v>4</v>
      </c>
      <c r="L22" s="22">
        <f t="shared" si="1"/>
        <v>10</v>
      </c>
      <c r="M22" s="4">
        <f t="shared" si="1"/>
        <v>177</v>
      </c>
      <c r="N22" s="127">
        <f>(M22/D22)*100</f>
        <v>62.765957446808507</v>
      </c>
    </row>
    <row r="24" spans="2:18" x14ac:dyDescent="0.25">
      <c r="B24" s="70"/>
      <c r="C24" s="6" t="s">
        <v>425</v>
      </c>
      <c r="L24" s="3"/>
      <c r="N24"/>
    </row>
    <row r="25" spans="2:18" x14ac:dyDescent="0.25">
      <c r="B25" s="69"/>
      <c r="C25" s="126" t="s">
        <v>427</v>
      </c>
      <c r="L25" s="3"/>
      <c r="N25"/>
      <c r="R25" s="6"/>
    </row>
    <row r="26" spans="2:18" x14ac:dyDescent="0.25">
      <c r="B26" s="68"/>
      <c r="C26" s="6" t="s">
        <v>428</v>
      </c>
      <c r="L26" s="3"/>
      <c r="N26"/>
      <c r="R26" s="6"/>
    </row>
    <row r="27" spans="2:18" x14ac:dyDescent="0.25">
      <c r="C27" s="6"/>
      <c r="L27" s="3"/>
      <c r="N27"/>
      <c r="R27" s="6"/>
    </row>
    <row r="28" spans="2:18" ht="18.75" x14ac:dyDescent="0.3">
      <c r="C28" s="20" t="s">
        <v>433</v>
      </c>
      <c r="D28" s="118"/>
      <c r="E28" s="118"/>
      <c r="F28" s="118"/>
      <c r="G28" s="120"/>
      <c r="H28" s="119"/>
      <c r="I28" s="118"/>
      <c r="J28" s="118"/>
      <c r="K28" s="119"/>
      <c r="L28" s="119"/>
      <c r="M28" s="118"/>
      <c r="N28" s="118"/>
    </row>
    <row r="29" spans="2:18" ht="9.9499999999999993" customHeight="1" thickBot="1" x14ac:dyDescent="0.35">
      <c r="C29" s="119"/>
      <c r="D29" s="118"/>
      <c r="E29" s="118"/>
      <c r="F29" s="118"/>
      <c r="G29" s="120"/>
      <c r="H29" s="119"/>
      <c r="I29" s="118"/>
      <c r="J29" s="118"/>
      <c r="K29" s="119"/>
      <c r="L29" s="119"/>
      <c r="M29" s="118"/>
      <c r="N29" s="118"/>
    </row>
    <row r="30" spans="2:18" ht="15.75" thickBot="1" x14ac:dyDescent="0.3">
      <c r="C30" s="169" t="s">
        <v>438</v>
      </c>
      <c r="D30" s="170"/>
      <c r="E30" s="146">
        <v>1</v>
      </c>
      <c r="F30" s="129">
        <v>2</v>
      </c>
      <c r="G30" s="145">
        <v>3</v>
      </c>
      <c r="H30" s="129">
        <v>4</v>
      </c>
      <c r="I30" s="129">
        <v>5</v>
      </c>
      <c r="J30" s="129">
        <v>6</v>
      </c>
      <c r="K30" s="129">
        <v>7</v>
      </c>
      <c r="L30" s="128">
        <v>8</v>
      </c>
      <c r="M30" s="4" t="s">
        <v>397</v>
      </c>
      <c r="N30" s="144" t="s">
        <v>398</v>
      </c>
    </row>
    <row r="31" spans="2:18" x14ac:dyDescent="0.25">
      <c r="C31" s="98" t="s">
        <v>429</v>
      </c>
      <c r="D31" s="103">
        <v>155</v>
      </c>
      <c r="E31" s="97">
        <v>35</v>
      </c>
      <c r="F31" s="96">
        <v>12</v>
      </c>
      <c r="G31" s="117">
        <v>12</v>
      </c>
      <c r="H31" s="96">
        <v>7</v>
      </c>
      <c r="I31" s="96">
        <v>5</v>
      </c>
      <c r="J31" s="96">
        <v>3</v>
      </c>
      <c r="K31" s="96">
        <v>2</v>
      </c>
      <c r="L31" s="116">
        <v>3</v>
      </c>
      <c r="M31" s="94">
        <f>SUM(E31:L31)</f>
        <v>79</v>
      </c>
      <c r="N31" s="142">
        <f>(M31/D31)*100</f>
        <v>50.967741935483865</v>
      </c>
    </row>
    <row r="32" spans="2:18" ht="15.75" thickBot="1" x14ac:dyDescent="0.3">
      <c r="C32" s="141" t="s">
        <v>430</v>
      </c>
      <c r="D32" s="140">
        <v>128</v>
      </c>
      <c r="E32" s="139">
        <v>24</v>
      </c>
      <c r="F32" s="138">
        <v>14</v>
      </c>
      <c r="G32" s="5">
        <v>11</v>
      </c>
      <c r="H32" s="138">
        <v>6</v>
      </c>
      <c r="I32" s="138">
        <v>6</v>
      </c>
      <c r="J32" s="138">
        <v>5</v>
      </c>
      <c r="K32" s="138">
        <v>3</v>
      </c>
      <c r="L32" s="137">
        <v>3</v>
      </c>
      <c r="M32" s="136">
        <f>SUM(E32:L32)</f>
        <v>72</v>
      </c>
      <c r="N32" s="135">
        <f>(M32/D32)*100</f>
        <v>56.25</v>
      </c>
    </row>
    <row r="33" spans="2:18" ht="15.75" thickBot="1" x14ac:dyDescent="0.3">
      <c r="C33" s="134" t="s">
        <v>431</v>
      </c>
      <c r="D33" s="133">
        <f t="shared" ref="D33:M33" si="2">SUM(D31:D32)</f>
        <v>283</v>
      </c>
      <c r="E33" s="132">
        <f t="shared" si="2"/>
        <v>59</v>
      </c>
      <c r="F33" s="131">
        <f t="shared" si="2"/>
        <v>26</v>
      </c>
      <c r="G33" s="131">
        <f t="shared" si="2"/>
        <v>23</v>
      </c>
      <c r="H33" s="22">
        <f t="shared" si="2"/>
        <v>13</v>
      </c>
      <c r="I33" s="22">
        <f t="shared" si="2"/>
        <v>11</v>
      </c>
      <c r="J33" s="22">
        <f t="shared" si="2"/>
        <v>8</v>
      </c>
      <c r="K33" s="22">
        <f t="shared" si="2"/>
        <v>5</v>
      </c>
      <c r="L33" s="22">
        <f t="shared" si="2"/>
        <v>6</v>
      </c>
      <c r="M33" s="4">
        <f t="shared" si="2"/>
        <v>151</v>
      </c>
      <c r="N33" s="127">
        <f>(M33/D33)*100</f>
        <v>53.35689045936396</v>
      </c>
    </row>
    <row r="35" spans="2:18" x14ac:dyDescent="0.25">
      <c r="B35" s="70"/>
      <c r="C35" s="6" t="s">
        <v>440</v>
      </c>
      <c r="L35" s="3"/>
      <c r="N35"/>
    </row>
    <row r="36" spans="2:18" x14ac:dyDescent="0.25">
      <c r="B36" s="69"/>
      <c r="C36" s="126" t="s">
        <v>434</v>
      </c>
      <c r="L36" s="3"/>
      <c r="N36"/>
      <c r="R36" s="6"/>
    </row>
    <row r="37" spans="2:18" x14ac:dyDescent="0.25">
      <c r="B37" s="68"/>
      <c r="C37" s="6" t="s">
        <v>435</v>
      </c>
      <c r="L37" s="3"/>
      <c r="N37"/>
      <c r="R37" s="6"/>
    </row>
    <row r="38" spans="2:18" x14ac:dyDescent="0.25">
      <c r="M38"/>
      <c r="N38"/>
    </row>
    <row r="39" spans="2:18" ht="18.75" x14ac:dyDescent="0.3">
      <c r="C39" s="20" t="s">
        <v>436</v>
      </c>
      <c r="D39" s="118"/>
      <c r="E39" s="118"/>
      <c r="F39" s="118"/>
      <c r="G39" s="120"/>
      <c r="H39" s="119"/>
      <c r="I39" s="118"/>
      <c r="J39" s="118"/>
      <c r="K39" s="119"/>
      <c r="L39" s="119"/>
      <c r="M39" s="118"/>
      <c r="N39" s="118"/>
    </row>
    <row r="40" spans="2:18" ht="9.9499999999999993" customHeight="1" thickBot="1" x14ac:dyDescent="0.3">
      <c r="M40"/>
      <c r="N40"/>
    </row>
    <row r="41" spans="2:18" ht="15.75" thickBot="1" x14ac:dyDescent="0.3">
      <c r="C41" s="169" t="s">
        <v>437</v>
      </c>
      <c r="D41" s="170"/>
      <c r="E41" s="146">
        <v>1</v>
      </c>
      <c r="F41" s="129">
        <v>2</v>
      </c>
      <c r="G41" s="145">
        <v>3</v>
      </c>
      <c r="H41" s="129">
        <v>4</v>
      </c>
      <c r="I41" s="129">
        <v>5</v>
      </c>
      <c r="J41" s="129">
        <v>6</v>
      </c>
      <c r="K41" s="129">
        <v>7</v>
      </c>
      <c r="L41" s="128">
        <v>8</v>
      </c>
      <c r="M41" s="4" t="s">
        <v>397</v>
      </c>
      <c r="N41" s="144" t="s">
        <v>398</v>
      </c>
    </row>
    <row r="42" spans="2:18" x14ac:dyDescent="0.25">
      <c r="C42" s="98" t="s">
        <v>129</v>
      </c>
      <c r="D42" s="103">
        <v>154</v>
      </c>
      <c r="E42" s="97">
        <v>16</v>
      </c>
      <c r="F42" s="96">
        <v>6</v>
      </c>
      <c r="G42" s="117">
        <v>4</v>
      </c>
      <c r="H42" s="96">
        <v>5</v>
      </c>
      <c r="I42" s="96">
        <v>3</v>
      </c>
      <c r="J42" s="96">
        <v>5</v>
      </c>
      <c r="K42" s="96">
        <v>5</v>
      </c>
      <c r="L42" s="116">
        <v>5</v>
      </c>
      <c r="M42" s="94">
        <f>SUM(E42:L42)</f>
        <v>49</v>
      </c>
      <c r="N42" s="142">
        <f>(M42/D42)*100</f>
        <v>31.818181818181817</v>
      </c>
    </row>
    <row r="43" spans="2:18" ht="15.75" thickBot="1" x14ac:dyDescent="0.3">
      <c r="C43" s="141" t="s">
        <v>130</v>
      </c>
      <c r="D43" s="140">
        <v>128</v>
      </c>
      <c r="E43" s="139">
        <v>15</v>
      </c>
      <c r="F43" s="138">
        <v>8</v>
      </c>
      <c r="G43" s="5">
        <v>14</v>
      </c>
      <c r="H43" s="138">
        <v>10</v>
      </c>
      <c r="I43" s="138">
        <v>9</v>
      </c>
      <c r="J43" s="138">
        <v>5</v>
      </c>
      <c r="K43" s="138">
        <v>4</v>
      </c>
      <c r="L43" s="137">
        <v>4</v>
      </c>
      <c r="M43" s="136">
        <f>SUM(E43:L43)</f>
        <v>69</v>
      </c>
      <c r="N43" s="135">
        <f>(M43/D43)*100</f>
        <v>53.90625</v>
      </c>
    </row>
    <row r="44" spans="2:18" ht="15.75" thickBot="1" x14ac:dyDescent="0.3">
      <c r="C44" s="134" t="s">
        <v>397</v>
      </c>
      <c r="D44" s="133">
        <f t="shared" ref="D44:M44" si="3">SUM(D42:D43)</f>
        <v>282</v>
      </c>
      <c r="E44" s="132">
        <f t="shared" si="3"/>
        <v>31</v>
      </c>
      <c r="F44" s="131">
        <f t="shared" si="3"/>
        <v>14</v>
      </c>
      <c r="G44" s="131">
        <f t="shared" si="3"/>
        <v>18</v>
      </c>
      <c r="H44" s="22">
        <f t="shared" si="3"/>
        <v>15</v>
      </c>
      <c r="I44" s="22">
        <f t="shared" si="3"/>
        <v>12</v>
      </c>
      <c r="J44" s="22">
        <f t="shared" si="3"/>
        <v>10</v>
      </c>
      <c r="K44" s="22">
        <f t="shared" si="3"/>
        <v>9</v>
      </c>
      <c r="L44" s="22">
        <f t="shared" si="3"/>
        <v>9</v>
      </c>
      <c r="M44" s="4">
        <f t="shared" si="3"/>
        <v>118</v>
      </c>
      <c r="N44" s="127">
        <f>(M44/D44)*100</f>
        <v>41.843971631205676</v>
      </c>
    </row>
    <row r="46" spans="2:18" x14ac:dyDescent="0.25">
      <c r="B46" s="70"/>
      <c r="C46" s="6" t="s">
        <v>441</v>
      </c>
      <c r="L46" s="3"/>
      <c r="N46"/>
    </row>
    <row r="47" spans="2:18" x14ac:dyDescent="0.25">
      <c r="B47" s="69"/>
      <c r="C47" s="126" t="s">
        <v>442</v>
      </c>
      <c r="L47" s="3"/>
      <c r="N47"/>
      <c r="R47" s="6"/>
    </row>
    <row r="48" spans="2:18" x14ac:dyDescent="0.25">
      <c r="B48" s="68"/>
      <c r="C48" s="6" t="s">
        <v>443</v>
      </c>
      <c r="L48" s="3"/>
      <c r="N48"/>
      <c r="R48" s="6"/>
    </row>
    <row r="51" spans="2:19" ht="18.75" x14ac:dyDescent="0.3">
      <c r="C51" s="20" t="s">
        <v>444</v>
      </c>
      <c r="D51" s="118"/>
      <c r="E51" s="118"/>
      <c r="F51" s="118"/>
      <c r="G51" s="120"/>
      <c r="H51" s="119"/>
      <c r="I51" s="118"/>
      <c r="J51" s="118"/>
      <c r="K51" s="119"/>
      <c r="L51" s="119"/>
      <c r="M51" s="118"/>
      <c r="N51" s="118"/>
    </row>
    <row r="52" spans="2:19" ht="9.9499999999999993" customHeight="1" thickBot="1" x14ac:dyDescent="0.3">
      <c r="M52"/>
      <c r="N52"/>
    </row>
    <row r="53" spans="2:19" s="107" customFormat="1" ht="30" customHeight="1" thickBot="1" x14ac:dyDescent="0.3">
      <c r="B53" s="115"/>
      <c r="C53" s="164" t="s">
        <v>445</v>
      </c>
      <c r="D53" s="171"/>
      <c r="E53" s="114">
        <v>1</v>
      </c>
      <c r="F53" s="112">
        <v>2</v>
      </c>
      <c r="G53" s="113">
        <v>3</v>
      </c>
      <c r="H53" s="112">
        <v>4</v>
      </c>
      <c r="I53" s="112">
        <v>5</v>
      </c>
      <c r="J53" s="112">
        <v>6</v>
      </c>
      <c r="K53" s="112">
        <v>7</v>
      </c>
      <c r="L53" s="111">
        <v>8</v>
      </c>
      <c r="M53" s="110" t="s">
        <v>397</v>
      </c>
      <c r="N53" s="143" t="s">
        <v>398</v>
      </c>
      <c r="O53" s="108"/>
      <c r="P53" s="108"/>
    </row>
    <row r="54" spans="2:19" x14ac:dyDescent="0.25">
      <c r="C54" s="98" t="s">
        <v>429</v>
      </c>
      <c r="D54" s="103">
        <v>154</v>
      </c>
      <c r="E54" s="97">
        <v>62</v>
      </c>
      <c r="F54" s="96">
        <v>15</v>
      </c>
      <c r="G54" s="117">
        <v>14</v>
      </c>
      <c r="H54" s="96">
        <v>9</v>
      </c>
      <c r="I54" s="96">
        <v>10</v>
      </c>
      <c r="J54" s="96">
        <v>6</v>
      </c>
      <c r="K54" s="96">
        <v>2</v>
      </c>
      <c r="L54" s="116">
        <v>3</v>
      </c>
      <c r="M54" s="94">
        <f>SUM(E54:L54)</f>
        <v>121</v>
      </c>
      <c r="N54" s="142">
        <f>(M54/D54)*100</f>
        <v>78.571428571428569</v>
      </c>
    </row>
    <row r="55" spans="2:19" ht="15.75" thickBot="1" x14ac:dyDescent="0.3">
      <c r="C55" s="141" t="s">
        <v>430</v>
      </c>
      <c r="D55" s="140">
        <v>128</v>
      </c>
      <c r="E55" s="139">
        <v>50</v>
      </c>
      <c r="F55" s="138">
        <v>22</v>
      </c>
      <c r="G55" s="5">
        <v>13</v>
      </c>
      <c r="H55" s="138">
        <v>11</v>
      </c>
      <c r="I55" s="138">
        <v>4</v>
      </c>
      <c r="J55" s="138">
        <v>3</v>
      </c>
      <c r="K55" s="138">
        <v>3</v>
      </c>
      <c r="L55" s="137">
        <v>4</v>
      </c>
      <c r="M55" s="136">
        <f>SUM(E55:L55)</f>
        <v>110</v>
      </c>
      <c r="N55" s="135">
        <f>(M55/D55)*100</f>
        <v>85.9375</v>
      </c>
    </row>
    <row r="56" spans="2:19" ht="15.75" thickBot="1" x14ac:dyDescent="0.3">
      <c r="C56" s="134" t="s">
        <v>431</v>
      </c>
      <c r="D56" s="133">
        <f t="shared" ref="D56:M56" si="4">SUM(D54:D55)</f>
        <v>282</v>
      </c>
      <c r="E56" s="132">
        <f t="shared" si="4"/>
        <v>112</v>
      </c>
      <c r="F56" s="131">
        <f t="shared" si="4"/>
        <v>37</v>
      </c>
      <c r="G56" s="131">
        <f t="shared" si="4"/>
        <v>27</v>
      </c>
      <c r="H56" s="130">
        <f t="shared" si="4"/>
        <v>20</v>
      </c>
      <c r="I56" s="130">
        <f t="shared" si="4"/>
        <v>14</v>
      </c>
      <c r="J56" s="129">
        <f t="shared" si="4"/>
        <v>9</v>
      </c>
      <c r="K56" s="129">
        <f t="shared" si="4"/>
        <v>5</v>
      </c>
      <c r="L56" s="128">
        <f t="shared" si="4"/>
        <v>7</v>
      </c>
      <c r="M56" s="4">
        <f t="shared" si="4"/>
        <v>231</v>
      </c>
      <c r="N56" s="127">
        <f>(M56/D56)*100</f>
        <v>81.914893617021278</v>
      </c>
    </row>
    <row r="58" spans="2:19" x14ac:dyDescent="0.25">
      <c r="B58" s="70"/>
      <c r="C58" s="6" t="s">
        <v>446</v>
      </c>
    </row>
    <row r="59" spans="2:19" x14ac:dyDescent="0.25">
      <c r="B59" s="69"/>
      <c r="C59" s="126" t="s">
        <v>447</v>
      </c>
    </row>
    <row r="60" spans="2:19" x14ac:dyDescent="0.25">
      <c r="B60" s="68"/>
      <c r="C60" s="6" t="s">
        <v>449</v>
      </c>
      <c r="S60" s="6"/>
    </row>
    <row r="61" spans="2:19" x14ac:dyDescent="0.25">
      <c r="C61" s="6" t="s">
        <v>448</v>
      </c>
      <c r="S61" s="6"/>
    </row>
    <row r="63" spans="2:19" x14ac:dyDescent="0.25">
      <c r="C63" s="6" t="s">
        <v>450</v>
      </c>
    </row>
    <row r="64" spans="2:19" x14ac:dyDescent="0.25">
      <c r="C64" s="6" t="s">
        <v>451</v>
      </c>
    </row>
    <row r="65" spans="2:17" x14ac:dyDescent="0.25">
      <c r="C65" s="6" t="s">
        <v>452</v>
      </c>
    </row>
    <row r="66" spans="2:17" x14ac:dyDescent="0.25">
      <c r="C66" s="6" t="s">
        <v>453</v>
      </c>
    </row>
    <row r="67" spans="2:17" x14ac:dyDescent="0.25">
      <c r="C67" s="6" t="s">
        <v>454</v>
      </c>
    </row>
    <row r="68" spans="2:17" x14ac:dyDescent="0.25">
      <c r="C68" s="6" t="s">
        <v>455</v>
      </c>
    </row>
    <row r="69" spans="2:17" x14ac:dyDescent="0.25">
      <c r="C69" s="6" t="s">
        <v>456</v>
      </c>
    </row>
    <row r="70" spans="2:17" x14ac:dyDescent="0.25">
      <c r="C70" s="6" t="s">
        <v>457</v>
      </c>
    </row>
    <row r="71" spans="2:17" x14ac:dyDescent="0.25">
      <c r="C71" s="6"/>
    </row>
    <row r="72" spans="2:17" s="121" customFormat="1" ht="15.75" x14ac:dyDescent="0.25">
      <c r="B72" s="125"/>
      <c r="C72" s="20" t="s">
        <v>463</v>
      </c>
      <c r="D72" s="123"/>
      <c r="E72" s="123"/>
      <c r="F72" s="123"/>
      <c r="G72" s="124"/>
      <c r="H72" s="20"/>
      <c r="I72" s="123"/>
      <c r="J72" s="123"/>
      <c r="K72" s="20"/>
      <c r="L72" s="20"/>
      <c r="M72" s="123"/>
      <c r="N72" s="123"/>
      <c r="O72" s="122"/>
      <c r="P72" s="122"/>
    </row>
    <row r="73" spans="2:17" x14ac:dyDescent="0.25">
      <c r="C73" s="6" t="s">
        <v>464</v>
      </c>
    </row>
    <row r="74" spans="2:17" x14ac:dyDescent="0.25">
      <c r="C74" s="6" t="s">
        <v>465</v>
      </c>
    </row>
    <row r="75" spans="2:17" ht="15.75" thickBot="1" x14ac:dyDescent="0.3">
      <c r="M75"/>
      <c r="N75"/>
    </row>
    <row r="76" spans="2:17" s="107" customFormat="1" ht="30" customHeight="1" thickBot="1" x14ac:dyDescent="0.3">
      <c r="B76" s="115"/>
      <c r="C76" s="164" t="s">
        <v>458</v>
      </c>
      <c r="D76" s="165"/>
      <c r="E76" s="114">
        <v>1</v>
      </c>
      <c r="F76" s="112">
        <v>2</v>
      </c>
      <c r="G76" s="113">
        <v>3</v>
      </c>
      <c r="H76" s="112">
        <v>4</v>
      </c>
      <c r="I76" s="112">
        <v>5</v>
      </c>
      <c r="J76" s="112">
        <v>6</v>
      </c>
      <c r="K76" s="112">
        <v>7</v>
      </c>
      <c r="L76" s="111">
        <v>8</v>
      </c>
      <c r="M76" s="110" t="s">
        <v>397</v>
      </c>
      <c r="N76" s="109" t="s">
        <v>467</v>
      </c>
      <c r="O76" s="109" t="s">
        <v>396</v>
      </c>
      <c r="P76" s="108"/>
      <c r="Q76" s="108"/>
    </row>
    <row r="77" spans="2:17" x14ac:dyDescent="0.25">
      <c r="C77" s="106"/>
      <c r="D77" s="103">
        <v>1</v>
      </c>
      <c r="E77" s="105">
        <v>31</v>
      </c>
      <c r="F77" s="104">
        <v>13</v>
      </c>
      <c r="G77" s="104">
        <v>14</v>
      </c>
      <c r="H77" s="104">
        <v>19</v>
      </c>
      <c r="I77" s="104">
        <v>9</v>
      </c>
      <c r="J77" s="104">
        <v>14</v>
      </c>
      <c r="K77" s="104">
        <v>8</v>
      </c>
      <c r="L77" s="103">
        <v>4</v>
      </c>
      <c r="M77" s="102">
        <f t="shared" ref="M77:M84" si="5">SUM(E77:L77)</f>
        <v>112</v>
      </c>
      <c r="N77" s="93">
        <f t="shared" ref="N77:N86" si="6">SUM(E77:G77)</f>
        <v>58</v>
      </c>
      <c r="O77" s="101">
        <f t="shared" ref="O77:O86" si="7">N77/M77</f>
        <v>0.5178571428571429</v>
      </c>
      <c r="Q77" s="3"/>
    </row>
    <row r="78" spans="2:17" x14ac:dyDescent="0.25">
      <c r="C78" s="98"/>
      <c r="D78" s="95">
        <v>2</v>
      </c>
      <c r="E78" s="97">
        <v>7</v>
      </c>
      <c r="F78" s="96">
        <v>5</v>
      </c>
      <c r="G78" s="96">
        <v>4</v>
      </c>
      <c r="H78" s="96">
        <v>2</v>
      </c>
      <c r="I78" s="96">
        <v>2</v>
      </c>
      <c r="J78" s="96">
        <v>6</v>
      </c>
      <c r="K78" s="96">
        <v>6</v>
      </c>
      <c r="L78" s="95">
        <v>4</v>
      </c>
      <c r="M78" s="94">
        <f t="shared" si="5"/>
        <v>36</v>
      </c>
      <c r="N78" s="93">
        <f t="shared" si="6"/>
        <v>16</v>
      </c>
      <c r="O78" s="100">
        <f t="shared" si="7"/>
        <v>0.44444444444444442</v>
      </c>
      <c r="Q78" s="3"/>
    </row>
    <row r="79" spans="2:17" x14ac:dyDescent="0.25">
      <c r="C79" s="98"/>
      <c r="D79" s="95">
        <v>3</v>
      </c>
      <c r="E79" s="97">
        <v>2</v>
      </c>
      <c r="F79" s="96">
        <v>5</v>
      </c>
      <c r="G79" s="96">
        <v>3</v>
      </c>
      <c r="H79" s="96">
        <v>3</v>
      </c>
      <c r="I79" s="96">
        <v>3</v>
      </c>
      <c r="J79" s="96">
        <v>6</v>
      </c>
      <c r="K79" s="96">
        <v>2</v>
      </c>
      <c r="L79" s="95">
        <v>3</v>
      </c>
      <c r="M79" s="94">
        <f t="shared" si="5"/>
        <v>27</v>
      </c>
      <c r="N79" s="93">
        <f t="shared" si="6"/>
        <v>10</v>
      </c>
      <c r="O79" s="100">
        <f t="shared" si="7"/>
        <v>0.37037037037037035</v>
      </c>
      <c r="Q79" s="3"/>
    </row>
    <row r="80" spans="2:17" x14ac:dyDescent="0.25">
      <c r="C80" s="98" t="s">
        <v>395</v>
      </c>
      <c r="D80" s="95">
        <v>4</v>
      </c>
      <c r="E80" s="97">
        <v>5</v>
      </c>
      <c r="F80" s="96">
        <v>3</v>
      </c>
      <c r="G80" s="96">
        <v>4</v>
      </c>
      <c r="H80" s="96">
        <v>2</v>
      </c>
      <c r="I80" s="96">
        <v>1</v>
      </c>
      <c r="J80" s="96">
        <v>2</v>
      </c>
      <c r="K80" s="96">
        <v>2</v>
      </c>
      <c r="L80" s="95">
        <v>1</v>
      </c>
      <c r="M80" s="94">
        <f t="shared" si="5"/>
        <v>20</v>
      </c>
      <c r="N80" s="93">
        <f t="shared" si="6"/>
        <v>12</v>
      </c>
      <c r="O80" s="99">
        <f t="shared" si="7"/>
        <v>0.6</v>
      </c>
      <c r="Q80" s="8"/>
    </row>
    <row r="81" spans="2:18" x14ac:dyDescent="0.25">
      <c r="C81" s="98" t="s">
        <v>459</v>
      </c>
      <c r="D81" s="95">
        <v>5</v>
      </c>
      <c r="E81" s="97">
        <v>2</v>
      </c>
      <c r="F81" s="96">
        <v>2</v>
      </c>
      <c r="G81" s="96">
        <v>1</v>
      </c>
      <c r="H81" s="96">
        <v>3</v>
      </c>
      <c r="I81" s="96">
        <v>4</v>
      </c>
      <c r="J81" s="96">
        <v>1</v>
      </c>
      <c r="K81" s="96">
        <v>1</v>
      </c>
      <c r="L81" s="95">
        <v>0</v>
      </c>
      <c r="M81" s="94">
        <f t="shared" si="5"/>
        <v>14</v>
      </c>
      <c r="N81" s="93">
        <f t="shared" si="6"/>
        <v>5</v>
      </c>
      <c r="O81" s="99">
        <f t="shared" si="7"/>
        <v>0.35714285714285715</v>
      </c>
      <c r="Q81" s="8"/>
    </row>
    <row r="82" spans="2:18" x14ac:dyDescent="0.25">
      <c r="C82" s="98" t="s">
        <v>460</v>
      </c>
      <c r="D82" s="95">
        <v>6</v>
      </c>
      <c r="E82" s="97">
        <v>0</v>
      </c>
      <c r="F82" s="96">
        <v>1</v>
      </c>
      <c r="G82" s="96">
        <v>3</v>
      </c>
      <c r="H82" s="96">
        <v>3</v>
      </c>
      <c r="I82" s="96">
        <v>1</v>
      </c>
      <c r="J82" s="96">
        <v>1</v>
      </c>
      <c r="K82" s="96">
        <v>0</v>
      </c>
      <c r="L82" s="95">
        <v>0</v>
      </c>
      <c r="M82" s="94">
        <f t="shared" si="5"/>
        <v>9</v>
      </c>
      <c r="N82" s="93">
        <f t="shared" si="6"/>
        <v>4</v>
      </c>
      <c r="O82" s="92">
        <f t="shared" si="7"/>
        <v>0.44444444444444442</v>
      </c>
      <c r="Q82" s="8"/>
    </row>
    <row r="83" spans="2:18" x14ac:dyDescent="0.25">
      <c r="C83" s="98"/>
      <c r="D83" s="95">
        <v>7</v>
      </c>
      <c r="E83" s="97">
        <v>0</v>
      </c>
      <c r="F83" s="96">
        <v>0</v>
      </c>
      <c r="G83" s="96">
        <v>1</v>
      </c>
      <c r="H83" s="96">
        <v>0</v>
      </c>
      <c r="I83" s="96">
        <v>2</v>
      </c>
      <c r="J83" s="96">
        <v>1</v>
      </c>
      <c r="K83" s="96">
        <v>1</v>
      </c>
      <c r="L83" s="95">
        <v>0</v>
      </c>
      <c r="M83" s="94">
        <f t="shared" si="5"/>
        <v>5</v>
      </c>
      <c r="N83" s="93">
        <f t="shared" si="6"/>
        <v>1</v>
      </c>
      <c r="O83" s="92">
        <f t="shared" si="7"/>
        <v>0.2</v>
      </c>
      <c r="Q83" s="8"/>
    </row>
    <row r="84" spans="2:18" ht="15.75" thickBot="1" x14ac:dyDescent="0.3">
      <c r="C84" s="91"/>
      <c r="D84" s="90">
        <v>8</v>
      </c>
      <c r="E84" s="89">
        <v>1</v>
      </c>
      <c r="F84" s="87">
        <v>1</v>
      </c>
      <c r="G84" s="88">
        <v>0</v>
      </c>
      <c r="H84" s="87">
        <v>0</v>
      </c>
      <c r="I84" s="87">
        <v>2</v>
      </c>
      <c r="J84" s="87">
        <v>1</v>
      </c>
      <c r="K84" s="87">
        <v>2</v>
      </c>
      <c r="L84" s="86">
        <v>0</v>
      </c>
      <c r="M84" s="85">
        <f t="shared" si="5"/>
        <v>7</v>
      </c>
      <c r="N84" s="84">
        <f t="shared" si="6"/>
        <v>2</v>
      </c>
      <c r="O84" s="83">
        <f t="shared" si="7"/>
        <v>0.2857142857142857</v>
      </c>
      <c r="P84" s="8"/>
      <c r="Q84" s="3"/>
    </row>
    <row r="85" spans="2:18" ht="15.75" thickTop="1" x14ac:dyDescent="0.25">
      <c r="C85" s="82"/>
      <c r="D85" s="80" t="s">
        <v>461</v>
      </c>
      <c r="E85" s="147">
        <v>6</v>
      </c>
      <c r="F85" s="148">
        <v>9</v>
      </c>
      <c r="G85" s="148">
        <v>6</v>
      </c>
      <c r="H85" s="81">
        <v>8</v>
      </c>
      <c r="I85" s="81">
        <v>5</v>
      </c>
      <c r="J85" s="81">
        <v>4</v>
      </c>
      <c r="K85" s="81">
        <v>8</v>
      </c>
      <c r="L85" s="80">
        <v>6</v>
      </c>
      <c r="M85" s="79">
        <v>52</v>
      </c>
      <c r="N85" s="78">
        <f t="shared" si="6"/>
        <v>21</v>
      </c>
      <c r="O85" s="77">
        <f t="shared" si="7"/>
        <v>0.40384615384615385</v>
      </c>
      <c r="Q85" s="3"/>
    </row>
    <row r="86" spans="2:18" ht="15.75" thickBot="1" x14ac:dyDescent="0.3">
      <c r="C86" s="76" t="s">
        <v>462</v>
      </c>
      <c r="D86" s="75"/>
      <c r="E86" s="149">
        <f t="shared" ref="E86:M86" si="8">SUM(E77:E84)</f>
        <v>48</v>
      </c>
      <c r="F86" s="150">
        <f t="shared" si="8"/>
        <v>30</v>
      </c>
      <c r="G86" s="150">
        <f t="shared" si="8"/>
        <v>30</v>
      </c>
      <c r="H86" s="74">
        <f t="shared" si="8"/>
        <v>32</v>
      </c>
      <c r="I86" s="74">
        <f t="shared" si="8"/>
        <v>24</v>
      </c>
      <c r="J86" s="74">
        <f t="shared" si="8"/>
        <v>32</v>
      </c>
      <c r="K86" s="74">
        <f t="shared" si="8"/>
        <v>22</v>
      </c>
      <c r="L86" s="74">
        <f t="shared" si="8"/>
        <v>12</v>
      </c>
      <c r="M86" s="73">
        <f t="shared" si="8"/>
        <v>230</v>
      </c>
      <c r="N86" s="72">
        <f t="shared" si="6"/>
        <v>108</v>
      </c>
      <c r="O86" s="71">
        <f t="shared" si="7"/>
        <v>0.46956521739130436</v>
      </c>
      <c r="Q86" s="3"/>
    </row>
    <row r="88" spans="2:18" x14ac:dyDescent="0.25">
      <c r="B88" s="70"/>
      <c r="C88" s="66" t="s">
        <v>468</v>
      </c>
      <c r="R88" s="9"/>
    </row>
    <row r="89" spans="2:18" x14ac:dyDescent="0.25">
      <c r="B89" s="69"/>
      <c r="C89" s="66" t="s">
        <v>469</v>
      </c>
    </row>
    <row r="90" spans="2:18" x14ac:dyDescent="0.25">
      <c r="B90" s="68"/>
      <c r="C90" s="66" t="s">
        <v>470</v>
      </c>
    </row>
    <row r="91" spans="2:18" ht="15.75" x14ac:dyDescent="0.25">
      <c r="B91" s="67"/>
      <c r="C91" s="66" t="s">
        <v>471</v>
      </c>
    </row>
    <row r="92" spans="2:18" x14ac:dyDescent="0.25">
      <c r="C92" s="66"/>
    </row>
    <row r="93" spans="2:18" ht="17.25" x14ac:dyDescent="0.25">
      <c r="B93" s="65">
        <v>1</v>
      </c>
      <c r="C93" s="64" t="s">
        <v>466</v>
      </c>
      <c r="H93" s="63"/>
    </row>
    <row r="94" spans="2:18" x14ac:dyDescent="0.25">
      <c r="C94" s="63"/>
      <c r="D94" s="63"/>
      <c r="E94" s="63"/>
      <c r="H94" s="63"/>
    </row>
    <row r="95" spans="2:18" x14ac:dyDescent="0.25">
      <c r="C95" s="63"/>
      <c r="D95" s="63"/>
      <c r="E95" s="63"/>
      <c r="H95" s="63"/>
    </row>
    <row r="96" spans="2:18" x14ac:dyDescent="0.25">
      <c r="C96" s="63"/>
      <c r="D96" s="63"/>
      <c r="E96" s="63"/>
    </row>
    <row r="97" spans="3:5" x14ac:dyDescent="0.25">
      <c r="C97" s="63"/>
      <c r="D97" s="63"/>
      <c r="E97" s="63"/>
    </row>
  </sheetData>
  <mergeCells count="7">
    <mergeCell ref="C76:D76"/>
    <mergeCell ref="C2:T2"/>
    <mergeCell ref="C9:D9"/>
    <mergeCell ref="C19:D19"/>
    <mergeCell ref="C30:D30"/>
    <mergeCell ref="C41:D41"/>
    <mergeCell ref="C53:D5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A5DAF-3FFF-448E-8903-EE4BEFD29A00}">
  <dimension ref="B2:P28"/>
  <sheetViews>
    <sheetView workbookViewId="0">
      <selection activeCell="Q18" sqref="Q18"/>
    </sheetView>
  </sheetViews>
  <sheetFormatPr defaultRowHeight="15" x14ac:dyDescent="0.25"/>
  <cols>
    <col min="2" max="2" width="3.85546875" style="7" customWidth="1"/>
    <col min="3" max="5" width="9.140625" style="3"/>
    <col min="6" max="6" width="6.5703125" customWidth="1"/>
    <col min="7" max="7" width="3.28515625" customWidth="1"/>
    <col min="12" max="12" width="4.140625" customWidth="1"/>
  </cols>
  <sheetData>
    <row r="2" spans="2:16" ht="15.75" x14ac:dyDescent="0.25">
      <c r="B2" s="161" t="s">
        <v>472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3"/>
    </row>
    <row r="4" spans="2:16" s="9" customFormat="1" x14ac:dyDescent="0.25">
      <c r="B4" s="60"/>
      <c r="C4" s="172" t="s">
        <v>429</v>
      </c>
      <c r="D4" s="173"/>
      <c r="E4" s="174"/>
      <c r="H4" s="172" t="s">
        <v>430</v>
      </c>
      <c r="I4" s="173"/>
      <c r="J4" s="174"/>
      <c r="M4" s="172" t="s">
        <v>473</v>
      </c>
      <c r="N4" s="173"/>
      <c r="O4" s="174"/>
    </row>
    <row r="6" spans="2:16" s="9" customFormat="1" x14ac:dyDescent="0.25">
      <c r="B6" s="61"/>
      <c r="C6" s="1" t="s">
        <v>474</v>
      </c>
      <c r="D6" s="1" t="s">
        <v>477</v>
      </c>
      <c r="E6" s="1" t="s">
        <v>478</v>
      </c>
      <c r="G6" s="61"/>
      <c r="H6" s="1" t="s">
        <v>474</v>
      </c>
      <c r="I6" s="1" t="s">
        <v>477</v>
      </c>
      <c r="J6" s="1" t="s">
        <v>478</v>
      </c>
      <c r="K6" s="60"/>
      <c r="L6" s="61"/>
      <c r="M6" s="1" t="s">
        <v>474</v>
      </c>
      <c r="N6" s="1" t="s">
        <v>477</v>
      </c>
      <c r="O6" s="1" t="s">
        <v>478</v>
      </c>
    </row>
    <row r="7" spans="2:16" x14ac:dyDescent="0.25">
      <c r="B7" s="21">
        <v>1</v>
      </c>
      <c r="C7" s="2">
        <v>34</v>
      </c>
      <c r="D7" s="2">
        <v>6</v>
      </c>
      <c r="E7" s="2">
        <v>28</v>
      </c>
      <c r="G7" s="21">
        <v>1</v>
      </c>
      <c r="H7" s="2">
        <v>31</v>
      </c>
      <c r="I7" s="2">
        <v>9</v>
      </c>
      <c r="J7" s="2">
        <v>30</v>
      </c>
      <c r="L7" s="21">
        <v>1</v>
      </c>
      <c r="M7" s="2">
        <f>C7+H7</f>
        <v>65</v>
      </c>
      <c r="N7" s="2">
        <f t="shared" ref="N7:O7" si="0">D7+I7</f>
        <v>15</v>
      </c>
      <c r="O7" s="2">
        <f t="shared" si="0"/>
        <v>58</v>
      </c>
    </row>
    <row r="8" spans="2:16" x14ac:dyDescent="0.25">
      <c r="B8" s="21">
        <v>2</v>
      </c>
      <c r="C8" s="2">
        <v>20</v>
      </c>
      <c r="D8" s="2">
        <v>6</v>
      </c>
      <c r="E8" s="2">
        <v>13</v>
      </c>
      <c r="G8" s="21">
        <v>2</v>
      </c>
      <c r="H8" s="2">
        <v>20</v>
      </c>
      <c r="I8" s="2">
        <v>11</v>
      </c>
      <c r="J8" s="2">
        <v>18</v>
      </c>
      <c r="L8" s="21">
        <v>2</v>
      </c>
      <c r="M8" s="2">
        <f t="shared" ref="M8:M14" si="1">C8+H8</f>
        <v>40</v>
      </c>
      <c r="N8" s="2">
        <f t="shared" ref="N8:N14" si="2">D8+I8</f>
        <v>17</v>
      </c>
      <c r="O8" s="2">
        <f t="shared" ref="O8:O14" si="3">E8+J8</f>
        <v>31</v>
      </c>
    </row>
    <row r="9" spans="2:16" x14ac:dyDescent="0.25">
      <c r="B9" s="21">
        <v>3</v>
      </c>
      <c r="C9" s="2">
        <v>13</v>
      </c>
      <c r="D9" s="2">
        <v>13</v>
      </c>
      <c r="E9" s="2">
        <v>5</v>
      </c>
      <c r="G9" s="21">
        <v>3</v>
      </c>
      <c r="H9" s="2">
        <v>15</v>
      </c>
      <c r="I9" s="2">
        <v>13</v>
      </c>
      <c r="J9" s="2">
        <v>11</v>
      </c>
      <c r="L9" s="21">
        <v>3</v>
      </c>
      <c r="M9" s="2">
        <f t="shared" si="1"/>
        <v>28</v>
      </c>
      <c r="N9" s="2">
        <f t="shared" si="2"/>
        <v>26</v>
      </c>
      <c r="O9" s="2">
        <f t="shared" si="3"/>
        <v>16</v>
      </c>
    </row>
    <row r="10" spans="2:16" x14ac:dyDescent="0.25">
      <c r="B10" s="21">
        <v>4</v>
      </c>
      <c r="C10" s="2">
        <v>17</v>
      </c>
      <c r="D10" s="2">
        <v>6</v>
      </c>
      <c r="E10" s="2">
        <v>5</v>
      </c>
      <c r="G10" s="21">
        <v>4</v>
      </c>
      <c r="H10" s="2">
        <v>11</v>
      </c>
      <c r="I10" s="2">
        <v>8</v>
      </c>
      <c r="J10" s="2">
        <v>6</v>
      </c>
      <c r="L10" s="21">
        <v>4</v>
      </c>
      <c r="M10" s="2">
        <f t="shared" si="1"/>
        <v>28</v>
      </c>
      <c r="N10" s="2">
        <f t="shared" si="2"/>
        <v>14</v>
      </c>
      <c r="O10" s="2">
        <f t="shared" si="3"/>
        <v>11</v>
      </c>
    </row>
    <row r="11" spans="2:16" x14ac:dyDescent="0.25">
      <c r="B11" s="21">
        <v>5</v>
      </c>
      <c r="C11" s="2">
        <v>11</v>
      </c>
      <c r="D11" s="2">
        <v>4</v>
      </c>
      <c r="E11" s="2">
        <v>3</v>
      </c>
      <c r="G11" s="21">
        <v>5</v>
      </c>
      <c r="H11" s="2">
        <v>8</v>
      </c>
      <c r="I11" s="2">
        <v>5</v>
      </c>
      <c r="J11" s="2">
        <v>4</v>
      </c>
      <c r="L11" s="21">
        <v>5</v>
      </c>
      <c r="M11" s="2">
        <f t="shared" si="1"/>
        <v>19</v>
      </c>
      <c r="N11" s="2">
        <f t="shared" si="2"/>
        <v>9</v>
      </c>
      <c r="O11" s="2">
        <f t="shared" si="3"/>
        <v>7</v>
      </c>
    </row>
    <row r="12" spans="2:16" x14ac:dyDescent="0.25">
      <c r="B12" s="21">
        <v>6</v>
      </c>
      <c r="C12" s="2">
        <v>5</v>
      </c>
      <c r="D12" s="2">
        <v>5</v>
      </c>
      <c r="E12" s="2">
        <v>6</v>
      </c>
      <c r="G12" s="21">
        <v>6</v>
      </c>
      <c r="H12" s="2">
        <v>5</v>
      </c>
      <c r="I12" s="2">
        <v>4</v>
      </c>
      <c r="J12" s="2">
        <v>4</v>
      </c>
      <c r="L12" s="21">
        <v>6</v>
      </c>
      <c r="M12" s="2">
        <f t="shared" si="1"/>
        <v>10</v>
      </c>
      <c r="N12" s="2">
        <f t="shared" si="2"/>
        <v>9</v>
      </c>
      <c r="O12" s="2">
        <f t="shared" si="3"/>
        <v>10</v>
      </c>
    </row>
    <row r="13" spans="2:16" x14ac:dyDescent="0.25">
      <c r="B13" s="21">
        <v>7</v>
      </c>
      <c r="C13" s="2">
        <v>8</v>
      </c>
      <c r="D13" s="2">
        <v>1</v>
      </c>
      <c r="E13" s="2">
        <v>4</v>
      </c>
      <c r="G13" s="21">
        <v>7</v>
      </c>
      <c r="H13" s="2">
        <v>7</v>
      </c>
      <c r="I13" s="2">
        <v>1</v>
      </c>
      <c r="J13" s="2">
        <v>5</v>
      </c>
      <c r="L13" s="21">
        <v>7</v>
      </c>
      <c r="M13" s="2">
        <f t="shared" si="1"/>
        <v>15</v>
      </c>
      <c r="N13" s="2">
        <f t="shared" si="2"/>
        <v>2</v>
      </c>
      <c r="O13" s="2">
        <f t="shared" si="3"/>
        <v>9</v>
      </c>
    </row>
    <row r="14" spans="2:16" x14ac:dyDescent="0.25">
      <c r="B14" s="21">
        <v>8</v>
      </c>
      <c r="C14" s="2">
        <v>4</v>
      </c>
      <c r="D14" s="2">
        <v>3</v>
      </c>
      <c r="E14" s="2">
        <v>0</v>
      </c>
      <c r="G14" s="21">
        <v>8</v>
      </c>
      <c r="H14" s="2">
        <v>5</v>
      </c>
      <c r="I14" s="2">
        <v>3</v>
      </c>
      <c r="J14" s="2">
        <v>2</v>
      </c>
      <c r="L14" s="21">
        <v>8</v>
      </c>
      <c r="M14" s="2">
        <f t="shared" si="1"/>
        <v>9</v>
      </c>
      <c r="N14" s="2">
        <f t="shared" si="2"/>
        <v>6</v>
      </c>
      <c r="O14" s="2">
        <f t="shared" si="3"/>
        <v>2</v>
      </c>
    </row>
    <row r="15" spans="2:16" x14ac:dyDescent="0.25">
      <c r="B15" s="21"/>
      <c r="C15" s="1">
        <f>SUM(C7:C14)</f>
        <v>112</v>
      </c>
      <c r="D15" s="1">
        <f>SUM(D7:D14)</f>
        <v>44</v>
      </c>
      <c r="E15" s="1">
        <f>SUM(E7:E14)</f>
        <v>64</v>
      </c>
      <c r="G15" s="21"/>
      <c r="H15" s="1">
        <f>SUM(H7:H14)</f>
        <v>102</v>
      </c>
      <c r="I15" s="1">
        <f>SUM(I7:I14)</f>
        <v>54</v>
      </c>
      <c r="J15" s="1">
        <f>SUM(J7:J14)</f>
        <v>80</v>
      </c>
      <c r="L15" s="21"/>
      <c r="M15" s="1">
        <f>SUM(M7:M14)</f>
        <v>214</v>
      </c>
      <c r="N15" s="1">
        <f>SUM(N7:N14)</f>
        <v>98</v>
      </c>
      <c r="O15" s="1">
        <f>SUM(O7:O14)</f>
        <v>144</v>
      </c>
    </row>
    <row r="16" spans="2:16" x14ac:dyDescent="0.25">
      <c r="C16" s="19">
        <f>C15/154</f>
        <v>0.72727272727272729</v>
      </c>
      <c r="D16" s="19">
        <f t="shared" ref="D16:E16" si="4">D15/154</f>
        <v>0.2857142857142857</v>
      </c>
      <c r="E16" s="19">
        <f t="shared" si="4"/>
        <v>0.41558441558441561</v>
      </c>
      <c r="H16" s="19">
        <f>H15/128</f>
        <v>0.796875</v>
      </c>
      <c r="I16" s="19">
        <f t="shared" ref="I16:J16" si="5">I15/128</f>
        <v>0.421875</v>
      </c>
      <c r="J16" s="19">
        <f t="shared" si="5"/>
        <v>0.625</v>
      </c>
      <c r="M16" s="19">
        <f>M15/282</f>
        <v>0.75886524822695034</v>
      </c>
      <c r="N16" s="19">
        <f t="shared" ref="N16:O16" si="6">N15/282</f>
        <v>0.3475177304964539</v>
      </c>
      <c r="O16" s="19">
        <f t="shared" si="6"/>
        <v>0.51063829787234039</v>
      </c>
    </row>
    <row r="17" spans="2:15" x14ac:dyDescent="0.25">
      <c r="C17" s="19"/>
      <c r="D17" s="19"/>
      <c r="E17" s="19"/>
      <c r="H17" s="19"/>
      <c r="I17" s="19"/>
      <c r="J17" s="19"/>
      <c r="M17" s="19"/>
      <c r="N17" s="19"/>
      <c r="O17" s="19"/>
    </row>
    <row r="18" spans="2:15" x14ac:dyDescent="0.25">
      <c r="B18" s="7" t="s">
        <v>475</v>
      </c>
      <c r="C18" s="66" t="s">
        <v>476</v>
      </c>
      <c r="D18" s="19"/>
      <c r="E18" s="19"/>
      <c r="H18" s="19"/>
      <c r="I18" s="19"/>
      <c r="J18" s="19"/>
      <c r="M18" s="19"/>
      <c r="N18" s="19"/>
      <c r="O18" s="19"/>
    </row>
    <row r="19" spans="2:15" x14ac:dyDescent="0.25">
      <c r="B19" s="7" t="s">
        <v>479</v>
      </c>
      <c r="C19" s="66" t="s">
        <v>489</v>
      </c>
      <c r="D19" s="19"/>
      <c r="E19" s="19"/>
      <c r="H19" s="19"/>
      <c r="I19" s="19"/>
      <c r="J19" s="19"/>
      <c r="M19" s="19"/>
      <c r="N19" s="19"/>
      <c r="O19" s="19"/>
    </row>
    <row r="20" spans="2:15" x14ac:dyDescent="0.25">
      <c r="C20" s="66"/>
      <c r="D20" s="19"/>
      <c r="E20" s="19"/>
      <c r="H20" s="19"/>
      <c r="I20" s="19"/>
      <c r="J20" s="19"/>
      <c r="M20" s="19"/>
      <c r="N20" s="19"/>
      <c r="O20" s="19"/>
    </row>
    <row r="21" spans="2:15" x14ac:dyDescent="0.25">
      <c r="B21"/>
      <c r="C21"/>
      <c r="D21" s="1" t="s">
        <v>403</v>
      </c>
      <c r="E21" s="1" t="s">
        <v>404</v>
      </c>
      <c r="F21" s="1" t="s">
        <v>405</v>
      </c>
      <c r="H21" s="11"/>
      <c r="I21" s="23"/>
    </row>
    <row r="22" spans="2:15" x14ac:dyDescent="0.25">
      <c r="B22"/>
      <c r="C22" s="1" t="s">
        <v>480</v>
      </c>
      <c r="D22" s="17">
        <f>65/282</f>
        <v>0.23049645390070922</v>
      </c>
      <c r="E22" s="17">
        <f>15/282</f>
        <v>5.3191489361702128E-2</v>
      </c>
      <c r="F22" s="17">
        <f>58/282</f>
        <v>0.20567375886524822</v>
      </c>
      <c r="H22" s="11"/>
      <c r="I22" s="23"/>
    </row>
    <row r="23" spans="2:15" x14ac:dyDescent="0.25">
      <c r="B23"/>
      <c r="C23" s="1" t="s">
        <v>481</v>
      </c>
      <c r="D23" s="17">
        <f>133/282</f>
        <v>0.47163120567375888</v>
      </c>
      <c r="E23" s="17">
        <f>58/282</f>
        <v>0.20567375886524822</v>
      </c>
      <c r="F23" s="17">
        <f>105/282</f>
        <v>0.37234042553191488</v>
      </c>
      <c r="H23" s="11"/>
      <c r="I23" s="23"/>
    </row>
    <row r="24" spans="2:15" x14ac:dyDescent="0.25">
      <c r="B24"/>
      <c r="C24" s="1" t="s">
        <v>388</v>
      </c>
      <c r="D24" s="17">
        <v>0.75886524822695034</v>
      </c>
      <c r="E24" s="17">
        <v>0.3475177304964539</v>
      </c>
      <c r="F24" s="17">
        <v>0.51063829787234039</v>
      </c>
      <c r="I24" s="23"/>
    </row>
    <row r="25" spans="2:15" x14ac:dyDescent="0.25">
      <c r="B25"/>
      <c r="C25" s="7"/>
      <c r="F25" s="3"/>
    </row>
    <row r="26" spans="2:15" x14ac:dyDescent="0.25">
      <c r="B26"/>
      <c r="C26" s="18" t="s">
        <v>482</v>
      </c>
    </row>
    <row r="27" spans="2:15" x14ac:dyDescent="0.25">
      <c r="B27"/>
      <c r="C27" s="151" t="s">
        <v>483</v>
      </c>
    </row>
    <row r="28" spans="2:15" x14ac:dyDescent="0.25">
      <c r="B28"/>
      <c r="C28" s="151" t="s">
        <v>490</v>
      </c>
    </row>
  </sheetData>
  <mergeCells count="4">
    <mergeCell ref="C4:E4"/>
    <mergeCell ref="H4:J4"/>
    <mergeCell ref="M4:O4"/>
    <mergeCell ref="B2:P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E5C97-6575-4DE7-A754-2D7301D3EAE0}">
  <dimension ref="B2:P35"/>
  <sheetViews>
    <sheetView workbookViewId="0">
      <selection activeCell="O19" sqref="O19"/>
    </sheetView>
  </sheetViews>
  <sheetFormatPr defaultRowHeight="12.75" x14ac:dyDescent="0.2"/>
  <cols>
    <col min="1" max="1" width="3.7109375" style="6" customWidth="1"/>
    <col min="2" max="2" width="7" style="6" customWidth="1"/>
    <col min="3" max="12" width="9.140625" style="13"/>
    <col min="13" max="16384" width="9.140625" style="6"/>
  </cols>
  <sheetData>
    <row r="2" spans="2:16" ht="15.75" x14ac:dyDescent="0.25">
      <c r="C2" s="161" t="s">
        <v>485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3"/>
    </row>
    <row r="3" spans="2:16" x14ac:dyDescent="0.2">
      <c r="C3" s="152"/>
    </row>
    <row r="4" spans="2:16" x14ac:dyDescent="0.2">
      <c r="C4" s="152" t="s">
        <v>484</v>
      </c>
    </row>
    <row r="6" spans="2:16" s="153" customFormat="1" x14ac:dyDescent="0.2">
      <c r="C6" s="176" t="s">
        <v>429</v>
      </c>
      <c r="D6" s="177"/>
      <c r="E6" s="178"/>
      <c r="F6" s="14" t="s">
        <v>374</v>
      </c>
      <c r="G6" s="14" t="s">
        <v>302</v>
      </c>
      <c r="H6" s="14" t="s">
        <v>303</v>
      </c>
      <c r="I6" s="53"/>
      <c r="K6" s="176" t="s">
        <v>430</v>
      </c>
      <c r="L6" s="177"/>
      <c r="M6" s="178"/>
      <c r="N6" s="14" t="s">
        <v>374</v>
      </c>
      <c r="O6" s="14" t="s">
        <v>302</v>
      </c>
      <c r="P6" s="14" t="s">
        <v>303</v>
      </c>
    </row>
    <row r="7" spans="2:16" x14ac:dyDescent="0.2">
      <c r="B7" s="6">
        <v>1</v>
      </c>
      <c r="C7" s="175" t="s">
        <v>343</v>
      </c>
      <c r="D7" s="175"/>
      <c r="E7" s="175"/>
      <c r="F7" s="15" t="s">
        <v>361</v>
      </c>
      <c r="G7" s="15">
        <v>12</v>
      </c>
      <c r="H7" s="15">
        <v>2</v>
      </c>
      <c r="J7" s="6">
        <v>1</v>
      </c>
      <c r="K7" s="175" t="s">
        <v>352</v>
      </c>
      <c r="L7" s="175"/>
      <c r="M7" s="175"/>
      <c r="N7" s="15" t="s">
        <v>369</v>
      </c>
      <c r="O7" s="15">
        <v>8</v>
      </c>
      <c r="P7" s="15">
        <v>2</v>
      </c>
    </row>
    <row r="8" spans="2:16" x14ac:dyDescent="0.2">
      <c r="B8" s="6">
        <v>2</v>
      </c>
      <c r="C8" s="175" t="s">
        <v>344</v>
      </c>
      <c r="D8" s="175"/>
      <c r="E8" s="175"/>
      <c r="F8" s="15" t="s">
        <v>362</v>
      </c>
      <c r="G8" s="15">
        <v>7</v>
      </c>
      <c r="H8" s="15">
        <v>2</v>
      </c>
      <c r="J8" s="6">
        <v>2</v>
      </c>
      <c r="K8" s="175" t="s">
        <v>358</v>
      </c>
      <c r="L8" s="175"/>
      <c r="M8" s="175"/>
      <c r="N8" s="15" t="s">
        <v>368</v>
      </c>
      <c r="O8" s="15">
        <v>7</v>
      </c>
      <c r="P8" s="15">
        <v>1</v>
      </c>
    </row>
    <row r="9" spans="2:16" x14ac:dyDescent="0.2">
      <c r="B9" s="6">
        <v>3</v>
      </c>
      <c r="C9" s="175" t="s">
        <v>260</v>
      </c>
      <c r="D9" s="175"/>
      <c r="E9" s="175"/>
      <c r="F9" s="15" t="s">
        <v>363</v>
      </c>
      <c r="G9" s="15">
        <v>7</v>
      </c>
      <c r="H9" s="15">
        <v>0</v>
      </c>
      <c r="J9" s="6">
        <v>3</v>
      </c>
      <c r="K9" s="175" t="s">
        <v>356</v>
      </c>
      <c r="L9" s="175"/>
      <c r="M9" s="175"/>
      <c r="N9" s="15" t="s">
        <v>364</v>
      </c>
      <c r="O9" s="15">
        <v>7</v>
      </c>
      <c r="P9" s="15">
        <v>0</v>
      </c>
    </row>
    <row r="10" spans="2:16" x14ac:dyDescent="0.2">
      <c r="B10" s="6">
        <v>4</v>
      </c>
      <c r="C10" s="175" t="s">
        <v>345</v>
      </c>
      <c r="D10" s="175"/>
      <c r="E10" s="175"/>
      <c r="F10" s="15" t="s">
        <v>364</v>
      </c>
      <c r="G10" s="15">
        <v>4</v>
      </c>
      <c r="H10" s="15">
        <v>5</v>
      </c>
      <c r="J10" s="6">
        <v>4</v>
      </c>
      <c r="K10" s="175" t="s">
        <v>357</v>
      </c>
      <c r="L10" s="175"/>
      <c r="M10" s="175"/>
      <c r="N10" s="15" t="s">
        <v>364</v>
      </c>
      <c r="O10" s="15">
        <v>6</v>
      </c>
      <c r="P10" s="15">
        <v>3</v>
      </c>
    </row>
    <row r="11" spans="2:16" x14ac:dyDescent="0.2">
      <c r="B11" s="6">
        <v>5</v>
      </c>
      <c r="C11" s="175" t="s">
        <v>346</v>
      </c>
      <c r="D11" s="175"/>
      <c r="E11" s="175"/>
      <c r="F11" s="15" t="s">
        <v>365</v>
      </c>
      <c r="G11" s="15">
        <v>5</v>
      </c>
      <c r="H11" s="15">
        <v>2</v>
      </c>
      <c r="J11" s="6">
        <v>5</v>
      </c>
      <c r="K11" s="175" t="s">
        <v>353</v>
      </c>
      <c r="L11" s="175"/>
      <c r="M11" s="175"/>
      <c r="N11" s="15" t="s">
        <v>370</v>
      </c>
      <c r="O11" s="15">
        <v>6</v>
      </c>
      <c r="P11" s="15">
        <v>2</v>
      </c>
    </row>
    <row r="12" spans="2:16" x14ac:dyDescent="0.2">
      <c r="B12" s="6">
        <v>5</v>
      </c>
      <c r="C12" s="175" t="s">
        <v>347</v>
      </c>
      <c r="D12" s="175"/>
      <c r="E12" s="175"/>
      <c r="F12" s="15" t="s">
        <v>362</v>
      </c>
      <c r="G12" s="15">
        <v>5</v>
      </c>
      <c r="H12" s="15">
        <v>2</v>
      </c>
      <c r="J12" s="6">
        <v>6</v>
      </c>
      <c r="K12" s="175" t="s">
        <v>359</v>
      </c>
      <c r="L12" s="175"/>
      <c r="M12" s="175"/>
      <c r="N12" s="15" t="s">
        <v>362</v>
      </c>
      <c r="O12" s="15">
        <v>6</v>
      </c>
      <c r="P12" s="15">
        <v>0</v>
      </c>
    </row>
    <row r="13" spans="2:16" x14ac:dyDescent="0.2">
      <c r="B13" s="6">
        <v>5</v>
      </c>
      <c r="C13" s="175" t="s">
        <v>349</v>
      </c>
      <c r="D13" s="175"/>
      <c r="E13" s="175"/>
      <c r="F13" s="15" t="s">
        <v>362</v>
      </c>
      <c r="G13" s="15">
        <v>5</v>
      </c>
      <c r="H13" s="15">
        <v>2</v>
      </c>
      <c r="J13" s="6">
        <v>7</v>
      </c>
      <c r="K13" s="175" t="s">
        <v>355</v>
      </c>
      <c r="L13" s="175"/>
      <c r="M13" s="175"/>
      <c r="N13" s="15" t="s">
        <v>371</v>
      </c>
      <c r="O13" s="15">
        <v>5</v>
      </c>
      <c r="P13" s="15">
        <v>1</v>
      </c>
    </row>
    <row r="14" spans="2:16" x14ac:dyDescent="0.2">
      <c r="B14" s="6">
        <v>8</v>
      </c>
      <c r="C14" s="175" t="s">
        <v>348</v>
      </c>
      <c r="D14" s="175"/>
      <c r="E14" s="175"/>
      <c r="F14" s="15" t="s">
        <v>366</v>
      </c>
      <c r="G14" s="15">
        <v>5</v>
      </c>
      <c r="H14" s="15">
        <v>1</v>
      </c>
      <c r="J14" s="6">
        <v>8</v>
      </c>
      <c r="K14" s="175" t="s">
        <v>360</v>
      </c>
      <c r="L14" s="175"/>
      <c r="M14" s="175"/>
      <c r="N14" s="15" t="s">
        <v>370</v>
      </c>
      <c r="O14" s="15">
        <v>5</v>
      </c>
      <c r="P14" s="15">
        <v>0</v>
      </c>
    </row>
    <row r="15" spans="2:16" x14ac:dyDescent="0.2">
      <c r="B15" s="6">
        <v>9</v>
      </c>
      <c r="C15" s="175" t="s">
        <v>350</v>
      </c>
      <c r="D15" s="175"/>
      <c r="E15" s="175"/>
      <c r="F15" s="15" t="s">
        <v>367</v>
      </c>
      <c r="G15" s="15">
        <v>4</v>
      </c>
      <c r="H15" s="15">
        <v>1</v>
      </c>
      <c r="J15" s="6">
        <v>9</v>
      </c>
      <c r="K15" s="175" t="s">
        <v>354</v>
      </c>
      <c r="L15" s="175"/>
      <c r="M15" s="175"/>
      <c r="N15" s="15" t="s">
        <v>368</v>
      </c>
      <c r="O15" s="15">
        <v>4</v>
      </c>
      <c r="P15" s="15">
        <v>5</v>
      </c>
    </row>
    <row r="16" spans="2:16" x14ac:dyDescent="0.2">
      <c r="B16" s="6">
        <v>9</v>
      </c>
      <c r="C16" s="175" t="s">
        <v>351</v>
      </c>
      <c r="D16" s="175"/>
      <c r="E16" s="175"/>
      <c r="F16" s="15" t="s">
        <v>368</v>
      </c>
      <c r="G16" s="15">
        <v>4</v>
      </c>
      <c r="H16" s="15">
        <v>1</v>
      </c>
      <c r="J16" s="6">
        <v>10</v>
      </c>
      <c r="K16" s="175" t="s">
        <v>372</v>
      </c>
      <c r="L16" s="175"/>
      <c r="M16" s="175"/>
      <c r="N16" s="15">
        <v>400</v>
      </c>
      <c r="O16" s="15">
        <v>4</v>
      </c>
      <c r="P16" s="15">
        <v>2</v>
      </c>
    </row>
    <row r="17" spans="2:14" x14ac:dyDescent="0.2">
      <c r="C17" s="18"/>
      <c r="D17" s="18"/>
      <c r="N17" s="13"/>
    </row>
    <row r="18" spans="2:14" s="121" customFormat="1" ht="15.75" x14ac:dyDescent="0.25">
      <c r="C18" s="160" t="s">
        <v>486</v>
      </c>
      <c r="D18" s="122"/>
      <c r="E18" s="122"/>
      <c r="F18" s="122"/>
      <c r="G18" s="122"/>
      <c r="H18" s="122"/>
      <c r="I18" s="122"/>
      <c r="J18" s="122"/>
      <c r="K18" s="122"/>
      <c r="L18" s="122"/>
    </row>
    <row r="20" spans="2:14" x14ac:dyDescent="0.2">
      <c r="C20" s="14" t="s">
        <v>305</v>
      </c>
      <c r="D20" s="14">
        <v>9</v>
      </c>
      <c r="E20" s="14">
        <v>8</v>
      </c>
      <c r="F20" s="14">
        <v>7</v>
      </c>
      <c r="G20" s="14">
        <v>6</v>
      </c>
      <c r="H20" s="14">
        <v>5</v>
      </c>
      <c r="I20" s="14">
        <v>4</v>
      </c>
      <c r="J20" s="14">
        <v>3</v>
      </c>
      <c r="K20" s="14">
        <v>2</v>
      </c>
      <c r="L20" s="14">
        <v>1</v>
      </c>
    </row>
    <row r="21" spans="2:14" x14ac:dyDescent="0.2">
      <c r="C21" s="15">
        <v>3</v>
      </c>
      <c r="D21" s="15">
        <v>5</v>
      </c>
      <c r="E21" s="15">
        <v>4</v>
      </c>
      <c r="F21" s="15">
        <v>8</v>
      </c>
      <c r="G21" s="15">
        <v>6</v>
      </c>
      <c r="H21" s="15">
        <v>16</v>
      </c>
      <c r="I21" s="15">
        <v>27</v>
      </c>
      <c r="J21" s="15">
        <v>38</v>
      </c>
      <c r="K21" s="15">
        <v>61</v>
      </c>
      <c r="L21" s="15">
        <v>114</v>
      </c>
      <c r="M21" s="13">
        <f>SUM(C21:L21)</f>
        <v>282</v>
      </c>
    </row>
    <row r="22" spans="2:14" x14ac:dyDescent="0.2">
      <c r="C22" s="19">
        <f>C21/$M$21</f>
        <v>1.0638297872340425E-2</v>
      </c>
      <c r="D22" s="19">
        <f t="shared" ref="D22:L22" si="0">D21/$M$21</f>
        <v>1.7730496453900711E-2</v>
      </c>
      <c r="E22" s="19">
        <f t="shared" si="0"/>
        <v>1.4184397163120567E-2</v>
      </c>
      <c r="F22" s="19">
        <f t="shared" si="0"/>
        <v>2.8368794326241134E-2</v>
      </c>
      <c r="G22" s="19">
        <f t="shared" si="0"/>
        <v>2.1276595744680851E-2</v>
      </c>
      <c r="H22" s="19">
        <f t="shared" si="0"/>
        <v>5.6737588652482268E-2</v>
      </c>
      <c r="I22" s="19">
        <f t="shared" si="0"/>
        <v>9.5744680851063829E-2</v>
      </c>
      <c r="J22" s="19">
        <f t="shared" si="0"/>
        <v>0.13475177304964539</v>
      </c>
      <c r="K22" s="19">
        <f t="shared" si="0"/>
        <v>0.21631205673758866</v>
      </c>
      <c r="L22" s="19">
        <f t="shared" si="0"/>
        <v>0.40425531914893614</v>
      </c>
    </row>
    <row r="24" spans="2:14" x14ac:dyDescent="0.2">
      <c r="G24" s="6"/>
      <c r="H24" s="154" t="s">
        <v>375</v>
      </c>
      <c r="I24" s="14">
        <v>4</v>
      </c>
      <c r="J24" s="14">
        <v>3</v>
      </c>
      <c r="K24" s="14">
        <v>2</v>
      </c>
      <c r="L24" s="14">
        <v>1</v>
      </c>
    </row>
    <row r="25" spans="2:14" x14ac:dyDescent="0.2">
      <c r="G25" s="6"/>
      <c r="H25" s="155">
        <v>42</v>
      </c>
      <c r="I25" s="15">
        <v>27</v>
      </c>
      <c r="J25" s="15">
        <v>38</v>
      </c>
      <c r="K25" s="15">
        <v>61</v>
      </c>
      <c r="L25" s="15">
        <v>114</v>
      </c>
      <c r="M25" s="13">
        <f>SUM(H25:L25)</f>
        <v>282</v>
      </c>
    </row>
    <row r="26" spans="2:14" x14ac:dyDescent="0.2">
      <c r="G26" s="6"/>
      <c r="H26" s="24">
        <f>H25/M25</f>
        <v>0.14893617021276595</v>
      </c>
      <c r="I26" s="19">
        <v>9.5744680851063829E-2</v>
      </c>
      <c r="J26" s="19">
        <v>0.13475177304964539</v>
      </c>
      <c r="K26" s="19">
        <v>0.21631205673758866</v>
      </c>
      <c r="L26" s="19">
        <v>0.40425531914893614</v>
      </c>
    </row>
    <row r="28" spans="2:14" x14ac:dyDescent="0.2">
      <c r="G28" s="53"/>
      <c r="H28" s="53"/>
      <c r="I28" s="53"/>
      <c r="J28" s="156" t="s">
        <v>376</v>
      </c>
      <c r="K28" s="14">
        <v>2</v>
      </c>
      <c r="L28" s="14">
        <v>1</v>
      </c>
    </row>
    <row r="29" spans="2:14" x14ac:dyDescent="0.2">
      <c r="J29" s="157">
        <v>107</v>
      </c>
      <c r="K29" s="15">
        <v>61</v>
      </c>
      <c r="L29" s="15">
        <v>114</v>
      </c>
      <c r="M29" s="13">
        <f>SUM(G29:L29)</f>
        <v>282</v>
      </c>
    </row>
    <row r="30" spans="2:14" x14ac:dyDescent="0.2">
      <c r="G30" s="19"/>
      <c r="H30" s="19"/>
      <c r="I30" s="19"/>
      <c r="J30" s="25">
        <f>J29/M29</f>
        <v>0.37943262411347517</v>
      </c>
      <c r="K30" s="19">
        <v>0.21631205673758866</v>
      </c>
      <c r="L30" s="19">
        <v>0.40425531914893614</v>
      </c>
    </row>
    <row r="32" spans="2:14" x14ac:dyDescent="0.2">
      <c r="B32" s="158"/>
      <c r="C32" s="18" t="s">
        <v>488</v>
      </c>
    </row>
    <row r="33" spans="2:4" x14ac:dyDescent="0.2">
      <c r="B33" s="159"/>
      <c r="C33" s="18" t="s">
        <v>487</v>
      </c>
    </row>
    <row r="34" spans="2:4" x14ac:dyDescent="0.2">
      <c r="C34" s="18"/>
    </row>
    <row r="35" spans="2:4" x14ac:dyDescent="0.2">
      <c r="C35" s="18"/>
      <c r="D35" s="18"/>
    </row>
  </sheetData>
  <mergeCells count="23">
    <mergeCell ref="C2:O2"/>
    <mergeCell ref="K6:M6"/>
    <mergeCell ref="K7:M7"/>
    <mergeCell ref="K11:M11"/>
    <mergeCell ref="K15:M15"/>
    <mergeCell ref="C7:E7"/>
    <mergeCell ref="C6:E6"/>
    <mergeCell ref="C13:E13"/>
    <mergeCell ref="C15:E15"/>
    <mergeCell ref="C9:E9"/>
    <mergeCell ref="C8:E8"/>
    <mergeCell ref="K16:M16"/>
    <mergeCell ref="K13:M13"/>
    <mergeCell ref="K9:M9"/>
    <mergeCell ref="K10:M10"/>
    <mergeCell ref="K8:M8"/>
    <mergeCell ref="K12:M12"/>
    <mergeCell ref="K14:M14"/>
    <mergeCell ref="C16:E16"/>
    <mergeCell ref="C14:E14"/>
    <mergeCell ref="C12:E12"/>
    <mergeCell ref="C11:E11"/>
    <mergeCell ref="C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These sheets</vt:lpstr>
      <vt:lpstr>EAA Men CH Results</vt:lpstr>
      <vt:lpstr>EAA Women CH Results</vt:lpstr>
      <vt:lpstr>EC U23 &amp; EC WC U20</vt:lpstr>
      <vt:lpstr>EC WC ind EC ind</vt:lpstr>
      <vt:lpstr>Incidence of Top 8 placings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</dc:creator>
  <cp:lastModifiedBy>Ivo</cp:lastModifiedBy>
  <dcterms:created xsi:type="dcterms:W3CDTF">2019-10-13T11:14:50Z</dcterms:created>
  <dcterms:modified xsi:type="dcterms:W3CDTF">2022-11-07T16:21:15Z</dcterms:modified>
</cp:coreProperties>
</file>