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vo\Atletiek\Performance-Standards\Other\"/>
    </mc:Choice>
  </mc:AlternateContent>
  <xr:revisionPtr revIDLastSave="0" documentId="13_ncr:1_{91876111-ACCC-4B07-99A2-E9931A97B308}" xr6:coauthVersionLast="47" xr6:coauthVersionMax="47" xr10:uidLastSave="{00000000-0000-0000-0000-000000000000}"/>
  <bookViews>
    <workbookView xWindow="-120" yWindow="-120" windowWidth="20640" windowHeight="11160" xr2:uid="{60777E4E-3F30-43F1-8CDB-8C3843C70E35}"/>
  </bookViews>
  <sheets>
    <sheet name="These sheets" sheetId="11" r:id="rId1"/>
    <sheet name="Ages to perform at OG WC" sheetId="6" r:id="rId2"/>
    <sheet name="By DIS and by Age Group" sheetId="10" r:id="rId3"/>
    <sheet name="Youngest age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6" l="1"/>
  <c r="C19" i="6"/>
  <c r="E18" i="6"/>
  <c r="K20" i="6"/>
  <c r="H20" i="6"/>
  <c r="H19" i="6"/>
  <c r="P18" i="6"/>
  <c r="H17" i="6"/>
  <c r="E17" i="6"/>
  <c r="I18" i="10"/>
  <c r="H18" i="10"/>
  <c r="G18" i="10"/>
  <c r="F18" i="10"/>
  <c r="E18" i="10"/>
  <c r="D18" i="10"/>
  <c r="I17" i="10"/>
  <c r="H17" i="10"/>
  <c r="G17" i="10"/>
  <c r="F17" i="10"/>
  <c r="E17" i="10"/>
  <c r="D17" i="10"/>
  <c r="I16" i="10"/>
  <c r="H16" i="10"/>
  <c r="G16" i="10"/>
  <c r="F16" i="10"/>
  <c r="E16" i="10"/>
  <c r="D16" i="10"/>
  <c r="I15" i="10"/>
  <c r="H15" i="10"/>
  <c r="G15" i="10"/>
  <c r="F15" i="10"/>
  <c r="E15" i="10"/>
  <c r="D15" i="10"/>
  <c r="I14" i="10"/>
  <c r="H14" i="10"/>
  <c r="G14" i="10"/>
  <c r="F14" i="10"/>
  <c r="E14" i="10"/>
  <c r="D14" i="10"/>
  <c r="I13" i="10"/>
  <c r="H13" i="10"/>
  <c r="G13" i="10"/>
  <c r="F13" i="10"/>
  <c r="E13" i="10"/>
  <c r="D13" i="10"/>
  <c r="P21" i="6" l="1"/>
  <c r="C21" i="6"/>
  <c r="P20" i="6"/>
  <c r="E19" i="6"/>
  <c r="P19" i="6"/>
  <c r="C17" i="6"/>
  <c r="AA8" i="6"/>
  <c r="S26" i="6" s="1"/>
  <c r="H18" i="6"/>
  <c r="K17" i="6"/>
  <c r="K19" i="6"/>
  <c r="P17" i="6"/>
  <c r="K18" i="6"/>
  <c r="AA9" i="6"/>
  <c r="N27" i="6" s="1"/>
  <c r="AA10" i="6"/>
  <c r="G28" i="6" s="1"/>
  <c r="AA11" i="6"/>
  <c r="G29" i="6" s="1"/>
  <c r="C18" i="6"/>
  <c r="C20" i="6"/>
  <c r="AA20" i="6" l="1"/>
  <c r="V26" i="6"/>
  <c r="S27" i="6"/>
  <c r="J27" i="6"/>
  <c r="F26" i="6"/>
  <c r="AA19" i="6"/>
  <c r="V28" i="6"/>
  <c r="I28" i="6"/>
  <c r="F28" i="6"/>
  <c r="K27" i="6"/>
  <c r="O27" i="6"/>
  <c r="Z27" i="6"/>
  <c r="U28" i="6"/>
  <c r="G27" i="6"/>
  <c r="W28" i="6"/>
  <c r="AA17" i="6"/>
  <c r="N29" i="6"/>
  <c r="M29" i="6"/>
  <c r="Z29" i="6"/>
  <c r="J29" i="6"/>
  <c r="R28" i="6"/>
  <c r="G26" i="6"/>
  <c r="Y29" i="6"/>
  <c r="I29" i="6"/>
  <c r="Q28" i="6"/>
  <c r="X29" i="6"/>
  <c r="W29" i="6"/>
  <c r="O28" i="6"/>
  <c r="D29" i="6"/>
  <c r="U27" i="6"/>
  <c r="M27" i="6"/>
  <c r="E27" i="6"/>
  <c r="Y27" i="6"/>
  <c r="Q27" i="6"/>
  <c r="I27" i="6"/>
  <c r="L27" i="6"/>
  <c r="T27" i="6"/>
  <c r="X27" i="6"/>
  <c r="H27" i="6"/>
  <c r="D27" i="6"/>
  <c r="P27" i="6"/>
  <c r="N26" i="6"/>
  <c r="E21" i="6"/>
  <c r="V29" i="6"/>
  <c r="F29" i="6"/>
  <c r="N28" i="6"/>
  <c r="V27" i="6"/>
  <c r="T29" i="6"/>
  <c r="S29" i="6"/>
  <c r="K28" i="6"/>
  <c r="C27" i="6"/>
  <c r="H29" i="6"/>
  <c r="H38" i="6" s="1"/>
  <c r="U29" i="6"/>
  <c r="E29" i="6"/>
  <c r="E28" i="6"/>
  <c r="P29" i="6"/>
  <c r="O29" i="6"/>
  <c r="K21" i="6"/>
  <c r="H21" i="6"/>
  <c r="H30" i="6"/>
  <c r="U26" i="6"/>
  <c r="M26" i="6"/>
  <c r="E26" i="6"/>
  <c r="Y26" i="6"/>
  <c r="Q26" i="6"/>
  <c r="I26" i="6"/>
  <c r="T26" i="6"/>
  <c r="D26" i="6"/>
  <c r="L26" i="6"/>
  <c r="X26" i="6"/>
  <c r="P26" i="6"/>
  <c r="H26" i="6"/>
  <c r="K26" i="6"/>
  <c r="C29" i="6"/>
  <c r="AA12" i="6"/>
  <c r="T28" i="6"/>
  <c r="D28" i="6"/>
  <c r="H28" i="6"/>
  <c r="P28" i="6"/>
  <c r="L28" i="6"/>
  <c r="X28" i="6"/>
  <c r="R26" i="6"/>
  <c r="L29" i="6"/>
  <c r="W26" i="6"/>
  <c r="S28" i="6"/>
  <c r="AA18" i="6"/>
  <c r="Z26" i="6"/>
  <c r="J26" i="6"/>
  <c r="R29" i="6"/>
  <c r="Z28" i="6"/>
  <c r="J28" i="6"/>
  <c r="R27" i="6"/>
  <c r="F27" i="6"/>
  <c r="O26" i="6"/>
  <c r="C26" i="6"/>
  <c r="K29" i="6"/>
  <c r="C28" i="6"/>
  <c r="C37" i="6" s="1"/>
  <c r="Q29" i="6"/>
  <c r="Y28" i="6"/>
  <c r="M28" i="6"/>
  <c r="W27" i="6"/>
  <c r="AA21" i="6" l="1"/>
  <c r="H36" i="6"/>
  <c r="K36" i="6"/>
  <c r="K35" i="6"/>
  <c r="E37" i="6"/>
  <c r="C36" i="6"/>
  <c r="H35" i="6"/>
  <c r="P38" i="6"/>
  <c r="P37" i="6"/>
  <c r="K30" i="6"/>
  <c r="P30" i="6"/>
  <c r="F30" i="6"/>
  <c r="Z30" i="6"/>
  <c r="T30" i="6"/>
  <c r="Y30" i="6"/>
  <c r="W30" i="6"/>
  <c r="M30" i="6"/>
  <c r="X30" i="6"/>
  <c r="I30" i="6"/>
  <c r="N30" i="6"/>
  <c r="Q30" i="6"/>
  <c r="R30" i="6"/>
  <c r="D30" i="6"/>
  <c r="S30" i="6"/>
  <c r="G30" i="6"/>
  <c r="C30" i="6"/>
  <c r="U30" i="6"/>
  <c r="V30" i="6"/>
  <c r="L30" i="6"/>
  <c r="J30" i="6"/>
  <c r="P35" i="6"/>
  <c r="E35" i="6"/>
  <c r="E36" i="6"/>
  <c r="K38" i="6"/>
  <c r="P36" i="6"/>
  <c r="C35" i="6"/>
  <c r="H37" i="6"/>
  <c r="C38" i="6"/>
  <c r="E38" i="6"/>
  <c r="K37" i="6"/>
  <c r="E30" i="6"/>
  <c r="O30" i="6"/>
  <c r="H39" i="6" l="1"/>
  <c r="C39" i="6"/>
  <c r="K39" i="6"/>
  <c r="E39" i="6"/>
  <c r="P39" i="6"/>
  <c r="D17" i="9" l="1"/>
  <c r="G16" i="9"/>
  <c r="I14" i="9"/>
  <c r="F13" i="9"/>
  <c r="F14" i="9" l="1"/>
  <c r="F17" i="9"/>
  <c r="I17" i="9"/>
  <c r="D14" i="9"/>
  <c r="H14" i="9"/>
  <c r="E16" i="9"/>
  <c r="H16" i="9"/>
  <c r="H13" i="9"/>
  <c r="E17" i="9"/>
  <c r="E14" i="9"/>
  <c r="H17" i="9"/>
  <c r="G17" i="9"/>
  <c r="I13" i="9"/>
  <c r="H15" i="9"/>
  <c r="I15" i="9"/>
  <c r="D15" i="9"/>
  <c r="D16" i="9"/>
  <c r="D13" i="9"/>
  <c r="G13" i="9"/>
  <c r="E15" i="9"/>
  <c r="F16" i="9"/>
  <c r="I16" i="9"/>
  <c r="E13" i="9"/>
  <c r="G15" i="9"/>
  <c r="F15" i="9"/>
  <c r="G14" i="9"/>
  <c r="H18" i="9" l="1"/>
  <c r="I18" i="9"/>
  <c r="G18" i="9"/>
  <c r="E18" i="9"/>
  <c r="F18" i="9"/>
  <c r="D18" i="9"/>
</calcChain>
</file>

<file path=xl/sharedStrings.xml><?xml version="1.0" encoding="utf-8"?>
<sst xmlns="http://schemas.openxmlformats.org/spreadsheetml/2006/main" count="100" uniqueCount="45">
  <si>
    <t>U20</t>
  </si>
  <si>
    <t>U23</t>
  </si>
  <si>
    <t>U26</t>
  </si>
  <si>
    <t>SPRINT</t>
  </si>
  <si>
    <t>RUN</t>
  </si>
  <si>
    <t>THROW</t>
  </si>
  <si>
    <t>COMBINED</t>
  </si>
  <si>
    <t>JUMP</t>
  </si>
  <si>
    <t>26-30</t>
  </si>
  <si>
    <t>O30</t>
  </si>
  <si>
    <t>TOT</t>
  </si>
  <si>
    <t>GLOBAL</t>
  </si>
  <si>
    <t>At what age do 282 EAA athletes - Top 8 finishers at OG and WC 2015 2016 2017 2019 - perform at OG and WC ?</t>
  </si>
  <si>
    <t>Tables</t>
  </si>
  <si>
    <t>Ages at which 282 EAA athletes finished in Top 8 places at OG and WC 2015 2016 2017 2019. All Top 8 results</t>
  </si>
  <si>
    <t>Top 8 placings of 282 EAA athletes at OG WC 2015 2016 2017 2019 by</t>
  </si>
  <si>
    <t>age category and by discipline group. In numbers and in %.</t>
  </si>
  <si>
    <t xml:space="preserve">First OG or WC 2015 2016 2017 2019 at which 282 EAA athletes </t>
  </si>
  <si>
    <t>Youngest age at which they perform Top 8 at OG and WC.</t>
  </si>
  <si>
    <t>finished in a Top 8 placing. In numbers and in %.</t>
  </si>
  <si>
    <t>Youngest age at which 282 EAA athletes finished in a Top 8 places at OG WC 2015 2016 2017 2019</t>
  </si>
  <si>
    <t>Highest incidence by age group marked in yellow.</t>
  </si>
  <si>
    <t>Highest incidence by discipline group marked in green.</t>
  </si>
  <si>
    <t>Highest incidence by age group and discipline group marked in blue.</t>
  </si>
  <si>
    <t>In the field events (JUMP, THROW, COMB) most Top 8 placings</t>
  </si>
  <si>
    <t>were set in the U26 age group.</t>
  </si>
  <si>
    <t>In SPRINT the age group 26-30 has the highest incidence for</t>
  </si>
  <si>
    <t>scoring Top 8 placings.</t>
  </si>
  <si>
    <t>In RUN the highest incidence of Top 8 placings comes from the U23 age group.</t>
  </si>
  <si>
    <t>In all discipline groups, COMB excepted, the age group</t>
  </si>
  <si>
    <t>26-30 is where most Top 8 placings occur.</t>
  </si>
  <si>
    <t>In COMB 85,3% of all Top 8 placings are set in the age groups</t>
  </si>
  <si>
    <t>U26 and 26-30 (between 23 and 30 years of age).</t>
  </si>
  <si>
    <t>Top 8 placings of 282 EAA athletes - By discipline group and by age categories</t>
  </si>
  <si>
    <t>Table</t>
  </si>
  <si>
    <t>Ages at which 282 EAA athletes finish in Top 8 placings at OG and WC 2015-2019. In numbers.</t>
  </si>
  <si>
    <t>Ages at which 282 EAA athletes finish in Top 8 placings at OG and WC 2015-2019. In numbers and by Age Groups.</t>
  </si>
  <si>
    <t>are considered (476 Top 8 placings by 282 athletes). In numbers and in %. By single ages and by age groups.</t>
  </si>
  <si>
    <t>Ages at which 282 EAA athletes finish in Top 8 placings at OG and WC 2015-2019. Distribution in %  by Age Groups..</t>
  </si>
  <si>
    <t>Ages at which 282 EAA athletes finish in Top 8 placings at OG and WC 2015-2019. Distribution in % at every single age.</t>
  </si>
  <si>
    <t>How to read these sheets</t>
  </si>
  <si>
    <t>282 EAA athletes scored Top 8 placings at Olympic Games and World Championships 2015 2016 2017 2019.</t>
  </si>
  <si>
    <t>All-in all, they registered 476 individual Top 8 placings in these Championships.</t>
  </si>
  <si>
    <t>These sheets show at what age these 476 Top 8 placings where scored.</t>
  </si>
  <si>
    <t>Other tables show the Top 8 placings by age and by discipline groups.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</si>
</sst>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0" fontId="2" fillId="0" borderId="0" xfId="0" applyFont="1"/>
    <xf numFmtId="0" fontId="8" fillId="0" borderId="0" xfId="0" applyFont="1"/>
    <xf numFmtId="0" fontId="9" fillId="0" borderId="0" xfId="0" applyFont="1"/>
    <xf numFmtId="164" fontId="2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5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CE2F-00CF-4E3C-AFD6-89EF37DBDB0F}">
  <dimension ref="B3:B9"/>
  <sheetViews>
    <sheetView tabSelected="1" workbookViewId="0">
      <selection activeCell="D14" sqref="D14"/>
    </sheetView>
  </sheetViews>
  <sheetFormatPr defaultRowHeight="15" x14ac:dyDescent="0.25"/>
  <sheetData>
    <row r="3" spans="2:2" ht="15.75" x14ac:dyDescent="0.25">
      <c r="B3" s="51" t="s">
        <v>40</v>
      </c>
    </row>
    <row r="5" spans="2:2" x14ac:dyDescent="0.25">
      <c r="B5" s="19" t="s">
        <v>41</v>
      </c>
    </row>
    <row r="6" spans="2:2" x14ac:dyDescent="0.25">
      <c r="B6" s="19" t="s">
        <v>42</v>
      </c>
    </row>
    <row r="7" spans="2:2" x14ac:dyDescent="0.25">
      <c r="B7" s="19"/>
    </row>
    <row r="8" spans="2:2" x14ac:dyDescent="0.25">
      <c r="B8" s="19" t="s">
        <v>43</v>
      </c>
    </row>
    <row r="9" spans="2:2" x14ac:dyDescent="0.25">
      <c r="B9" s="19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CB6CD-2AA4-40FB-B356-57872C49D2EE}">
  <dimension ref="B2:AD41"/>
  <sheetViews>
    <sheetView showGridLines="0" workbookViewId="0">
      <selection activeCell="AE9" sqref="AE9"/>
    </sheetView>
  </sheetViews>
  <sheetFormatPr defaultRowHeight="15" x14ac:dyDescent="0.25"/>
  <cols>
    <col min="3" max="10" width="3.85546875" customWidth="1"/>
    <col min="11" max="11" width="4.7109375" customWidth="1"/>
    <col min="12" max="26" width="3.85546875" customWidth="1"/>
  </cols>
  <sheetData>
    <row r="2" spans="2:30" ht="18.75" x14ac:dyDescent="0.3">
      <c r="B2" s="30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2"/>
    </row>
    <row r="4" spans="2:30" x14ac:dyDescent="0.25">
      <c r="B4" s="20" t="s">
        <v>13</v>
      </c>
      <c r="C4" s="21" t="s">
        <v>14</v>
      </c>
    </row>
    <row r="5" spans="2:30" x14ac:dyDescent="0.25">
      <c r="B5" s="19"/>
      <c r="C5" s="21" t="s">
        <v>37</v>
      </c>
    </row>
    <row r="6" spans="2:30" ht="15.75" thickBot="1" x14ac:dyDescent="0.3"/>
    <row r="7" spans="2:30" ht="15.75" thickBot="1" x14ac:dyDescent="0.3">
      <c r="C7" s="15">
        <v>18</v>
      </c>
      <c r="D7" s="13">
        <v>19</v>
      </c>
      <c r="E7" s="13">
        <v>20</v>
      </c>
      <c r="F7" s="13">
        <v>21</v>
      </c>
      <c r="G7" s="13">
        <v>22</v>
      </c>
      <c r="H7" s="13">
        <v>23</v>
      </c>
      <c r="I7" s="13">
        <v>24</v>
      </c>
      <c r="J7" s="13">
        <v>25</v>
      </c>
      <c r="K7" s="13">
        <v>26</v>
      </c>
      <c r="L7" s="13">
        <v>27</v>
      </c>
      <c r="M7" s="13">
        <v>28</v>
      </c>
      <c r="N7" s="13">
        <v>29</v>
      </c>
      <c r="O7" s="13">
        <v>30</v>
      </c>
      <c r="P7" s="13">
        <v>31</v>
      </c>
      <c r="Q7" s="13">
        <v>32</v>
      </c>
      <c r="R7" s="13">
        <v>33</v>
      </c>
      <c r="S7" s="13">
        <v>34</v>
      </c>
      <c r="T7" s="14">
        <v>35</v>
      </c>
      <c r="U7" s="13">
        <v>36</v>
      </c>
      <c r="V7" s="13">
        <v>37</v>
      </c>
      <c r="W7" s="14">
        <v>38</v>
      </c>
      <c r="X7" s="13">
        <v>39</v>
      </c>
      <c r="Y7" s="13">
        <v>40</v>
      </c>
      <c r="Z7" s="13">
        <v>41</v>
      </c>
      <c r="AA7" s="10"/>
    </row>
    <row r="8" spans="2:30" x14ac:dyDescent="0.25">
      <c r="B8">
        <v>2015</v>
      </c>
      <c r="C8" s="12">
        <v>0</v>
      </c>
      <c r="D8" s="12">
        <v>0</v>
      </c>
      <c r="E8" s="12">
        <v>3</v>
      </c>
      <c r="F8" s="12">
        <v>6</v>
      </c>
      <c r="G8" s="12">
        <v>9</v>
      </c>
      <c r="H8" s="12">
        <v>13</v>
      </c>
      <c r="I8" s="12">
        <v>13</v>
      </c>
      <c r="J8" s="12">
        <v>14</v>
      </c>
      <c r="K8" s="12">
        <v>11</v>
      </c>
      <c r="L8" s="12">
        <v>7</v>
      </c>
      <c r="M8" s="12">
        <v>11</v>
      </c>
      <c r="N8" s="12">
        <v>10</v>
      </c>
      <c r="O8" s="12">
        <v>7</v>
      </c>
      <c r="P8" s="12">
        <v>8</v>
      </c>
      <c r="Q8" s="12">
        <v>6</v>
      </c>
      <c r="R8" s="12">
        <v>6</v>
      </c>
      <c r="S8" s="12">
        <v>2</v>
      </c>
      <c r="T8" s="12">
        <v>1</v>
      </c>
      <c r="U8" s="12">
        <v>3</v>
      </c>
      <c r="V8" s="12">
        <v>0</v>
      </c>
      <c r="W8" s="12">
        <v>0</v>
      </c>
      <c r="X8" s="12">
        <v>0</v>
      </c>
      <c r="Y8" s="12">
        <v>0</v>
      </c>
      <c r="Z8" s="12">
        <v>1</v>
      </c>
      <c r="AA8" s="3">
        <f>SUM(C8:Z8)</f>
        <v>131</v>
      </c>
    </row>
    <row r="9" spans="2:30" x14ac:dyDescent="0.25">
      <c r="B9">
        <v>2016</v>
      </c>
      <c r="C9" s="12">
        <v>0</v>
      </c>
      <c r="D9" s="12">
        <v>0</v>
      </c>
      <c r="E9" s="12">
        <v>2</v>
      </c>
      <c r="F9" s="12">
        <v>2</v>
      </c>
      <c r="G9" s="12">
        <v>6</v>
      </c>
      <c r="H9" s="12">
        <v>6</v>
      </c>
      <c r="I9" s="12">
        <v>11</v>
      </c>
      <c r="J9" s="12">
        <v>10</v>
      </c>
      <c r="K9" s="12">
        <v>15</v>
      </c>
      <c r="L9" s="12">
        <v>11</v>
      </c>
      <c r="M9" s="12">
        <v>4</v>
      </c>
      <c r="N9" s="12">
        <v>10</v>
      </c>
      <c r="O9" s="12">
        <v>7</v>
      </c>
      <c r="P9" s="12">
        <v>6</v>
      </c>
      <c r="Q9" s="12">
        <v>5</v>
      </c>
      <c r="R9" s="12">
        <v>6</v>
      </c>
      <c r="S9" s="12">
        <v>3</v>
      </c>
      <c r="T9" s="12">
        <v>3</v>
      </c>
      <c r="U9" s="12">
        <v>2</v>
      </c>
      <c r="V9" s="12">
        <v>5</v>
      </c>
      <c r="W9" s="12">
        <v>0</v>
      </c>
      <c r="X9" s="12">
        <v>0</v>
      </c>
      <c r="Y9" s="12">
        <v>1</v>
      </c>
      <c r="Z9" s="12">
        <v>0</v>
      </c>
      <c r="AA9" s="3">
        <f>SUM(C9:Z9)</f>
        <v>115</v>
      </c>
    </row>
    <row r="10" spans="2:30" x14ac:dyDescent="0.25">
      <c r="B10">
        <v>2017</v>
      </c>
      <c r="C10" s="12">
        <v>0</v>
      </c>
      <c r="D10" s="12">
        <v>0</v>
      </c>
      <c r="E10" s="12">
        <v>5</v>
      </c>
      <c r="F10" s="12">
        <v>4</v>
      </c>
      <c r="G10" s="12">
        <v>5</v>
      </c>
      <c r="H10" s="12">
        <v>6</v>
      </c>
      <c r="I10" s="12">
        <v>10</v>
      </c>
      <c r="J10" s="12">
        <v>14</v>
      </c>
      <c r="K10" s="12">
        <v>16</v>
      </c>
      <c r="L10" s="12">
        <v>13</v>
      </c>
      <c r="M10" s="12">
        <v>12</v>
      </c>
      <c r="N10" s="12">
        <v>5</v>
      </c>
      <c r="O10" s="12">
        <v>6</v>
      </c>
      <c r="P10" s="12">
        <v>6</v>
      </c>
      <c r="Q10" s="12">
        <v>7</v>
      </c>
      <c r="R10" s="12">
        <v>3</v>
      </c>
      <c r="S10" s="12">
        <v>3</v>
      </c>
      <c r="T10" s="12">
        <v>1</v>
      </c>
      <c r="U10" s="12">
        <v>1</v>
      </c>
      <c r="V10" s="12">
        <v>0</v>
      </c>
      <c r="W10" s="12">
        <v>1</v>
      </c>
      <c r="X10" s="12">
        <v>0</v>
      </c>
      <c r="Y10" s="12">
        <v>0</v>
      </c>
      <c r="Z10" s="12">
        <v>0</v>
      </c>
      <c r="AA10" s="3">
        <f>SUM(C10:Z10)</f>
        <v>118</v>
      </c>
    </row>
    <row r="11" spans="2:30" ht="15.75" thickBot="1" x14ac:dyDescent="0.3">
      <c r="B11">
        <v>2019</v>
      </c>
      <c r="C11" s="12">
        <v>2</v>
      </c>
      <c r="D11" s="12">
        <v>1</v>
      </c>
      <c r="E11" s="12">
        <v>3</v>
      </c>
      <c r="F11" s="12">
        <v>4</v>
      </c>
      <c r="G11" s="12">
        <v>6</v>
      </c>
      <c r="H11" s="12">
        <v>3</v>
      </c>
      <c r="I11" s="12">
        <v>9</v>
      </c>
      <c r="J11" s="12">
        <v>7</v>
      </c>
      <c r="K11" s="12">
        <v>14</v>
      </c>
      <c r="L11" s="12">
        <v>14</v>
      </c>
      <c r="M11" s="12">
        <v>11</v>
      </c>
      <c r="N11" s="12">
        <v>13</v>
      </c>
      <c r="O11" s="12">
        <v>9</v>
      </c>
      <c r="P11" s="12">
        <v>4</v>
      </c>
      <c r="Q11" s="12">
        <v>3</v>
      </c>
      <c r="R11" s="12">
        <v>3</v>
      </c>
      <c r="S11" s="12">
        <v>4</v>
      </c>
      <c r="T11" s="12">
        <v>1</v>
      </c>
      <c r="U11" s="12">
        <v>1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3">
        <f>SUM(C11:Z11)</f>
        <v>112</v>
      </c>
    </row>
    <row r="12" spans="2:30" ht="15.75" thickBot="1" x14ac:dyDescent="0.3">
      <c r="B12" s="9" t="s">
        <v>10</v>
      </c>
      <c r="C12" s="16">
        <v>2</v>
      </c>
      <c r="D12" s="16">
        <v>1</v>
      </c>
      <c r="E12" s="16">
        <v>13</v>
      </c>
      <c r="F12" s="16">
        <v>16</v>
      </c>
      <c r="G12" s="16">
        <v>26</v>
      </c>
      <c r="H12" s="16">
        <v>28</v>
      </c>
      <c r="I12" s="16">
        <v>43</v>
      </c>
      <c r="J12" s="16">
        <v>45</v>
      </c>
      <c r="K12" s="16">
        <v>56</v>
      </c>
      <c r="L12" s="16">
        <v>45</v>
      </c>
      <c r="M12" s="16">
        <v>38</v>
      </c>
      <c r="N12" s="16">
        <v>38</v>
      </c>
      <c r="O12" s="16">
        <v>29</v>
      </c>
      <c r="P12" s="16">
        <v>24</v>
      </c>
      <c r="Q12" s="16">
        <v>21</v>
      </c>
      <c r="R12" s="16">
        <v>18</v>
      </c>
      <c r="S12" s="16">
        <v>12</v>
      </c>
      <c r="T12" s="16">
        <v>6</v>
      </c>
      <c r="U12" s="16">
        <v>7</v>
      </c>
      <c r="V12" s="16">
        <v>5</v>
      </c>
      <c r="W12" s="16">
        <v>1</v>
      </c>
      <c r="X12" s="16">
        <v>0</v>
      </c>
      <c r="Y12" s="16">
        <v>1</v>
      </c>
      <c r="Z12" s="16">
        <v>1</v>
      </c>
      <c r="AA12" s="3">
        <f>SUM(C12:Z12)</f>
        <v>476</v>
      </c>
    </row>
    <row r="13" spans="2:30" ht="5.0999999999999996" customHeight="1" x14ac:dyDescent="0.25">
      <c r="B13" s="9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3"/>
    </row>
    <row r="14" spans="2:30" x14ac:dyDescent="0.25">
      <c r="B14" s="50" t="s">
        <v>34</v>
      </c>
      <c r="C14" s="49" t="s">
        <v>35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3"/>
    </row>
    <row r="15" spans="2:30" ht="15.75" thickBot="1" x14ac:dyDescent="0.3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30" ht="15.75" thickBot="1" x14ac:dyDescent="0.3">
      <c r="C16" s="37" t="s">
        <v>0</v>
      </c>
      <c r="D16" s="38"/>
      <c r="E16" s="37" t="s">
        <v>1</v>
      </c>
      <c r="F16" s="39"/>
      <c r="G16" s="38"/>
      <c r="H16" s="37" t="s">
        <v>2</v>
      </c>
      <c r="I16" s="39"/>
      <c r="J16" s="38"/>
      <c r="K16" s="37" t="s">
        <v>8</v>
      </c>
      <c r="L16" s="39"/>
      <c r="M16" s="39"/>
      <c r="N16" s="39"/>
      <c r="O16" s="38"/>
      <c r="P16" s="37" t="s">
        <v>9</v>
      </c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"/>
    </row>
    <row r="17" spans="2:27" x14ac:dyDescent="0.25">
      <c r="B17">
        <v>2015</v>
      </c>
      <c r="C17" s="46">
        <f>SUM(C8:D8)</f>
        <v>0</v>
      </c>
      <c r="D17" s="46"/>
      <c r="E17" s="46">
        <f>SUM(E8:G8)</f>
        <v>18</v>
      </c>
      <c r="F17" s="46"/>
      <c r="G17" s="46"/>
      <c r="H17" s="46">
        <f>SUM(H8:J8)</f>
        <v>40</v>
      </c>
      <c r="I17" s="46"/>
      <c r="J17" s="46"/>
      <c r="K17" s="46">
        <f>SUM(K8:O8)</f>
        <v>46</v>
      </c>
      <c r="L17" s="46"/>
      <c r="M17" s="46"/>
      <c r="N17" s="46"/>
      <c r="O17" s="46"/>
      <c r="P17" s="47">
        <f>SUM(P8:Z8)</f>
        <v>27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3">
        <f>SUM(C17:Z17)</f>
        <v>131</v>
      </c>
    </row>
    <row r="18" spans="2:27" x14ac:dyDescent="0.25">
      <c r="B18">
        <v>2016</v>
      </c>
      <c r="C18" s="44">
        <f>SUM(C9:D9)</f>
        <v>0</v>
      </c>
      <c r="D18" s="44"/>
      <c r="E18" s="44">
        <f>SUM(E9:G9)</f>
        <v>10</v>
      </c>
      <c r="F18" s="44"/>
      <c r="G18" s="44"/>
      <c r="H18" s="44">
        <f>SUM(H9:J9)</f>
        <v>27</v>
      </c>
      <c r="I18" s="44"/>
      <c r="J18" s="44"/>
      <c r="K18" s="44">
        <f>SUM(K9:O9)</f>
        <v>47</v>
      </c>
      <c r="L18" s="44"/>
      <c r="M18" s="44"/>
      <c r="N18" s="44"/>
      <c r="O18" s="44"/>
      <c r="P18" s="45">
        <f>SUM(P9:Z9)</f>
        <v>31</v>
      </c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3">
        <f>SUM(C18:Z18)</f>
        <v>115</v>
      </c>
    </row>
    <row r="19" spans="2:27" x14ac:dyDescent="0.25">
      <c r="B19">
        <v>2017</v>
      </c>
      <c r="C19" s="44">
        <f>SUM(C10:D10)</f>
        <v>0</v>
      </c>
      <c r="D19" s="44"/>
      <c r="E19" s="44">
        <f>SUM(E10:G10)</f>
        <v>14</v>
      </c>
      <c r="F19" s="44"/>
      <c r="G19" s="44"/>
      <c r="H19" s="44">
        <f>SUM(H10:J10)</f>
        <v>30</v>
      </c>
      <c r="I19" s="44"/>
      <c r="J19" s="44"/>
      <c r="K19" s="44">
        <f>SUM(K10:O10)</f>
        <v>52</v>
      </c>
      <c r="L19" s="44"/>
      <c r="M19" s="44"/>
      <c r="N19" s="44"/>
      <c r="O19" s="44"/>
      <c r="P19" s="45">
        <f>SUM(P10:Z10)</f>
        <v>22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3">
        <f>SUM(C19:Z19)</f>
        <v>118</v>
      </c>
    </row>
    <row r="20" spans="2:27" ht="15.75" thickBot="1" x14ac:dyDescent="0.3">
      <c r="B20">
        <v>2019</v>
      </c>
      <c r="C20" s="42">
        <f>SUM(C11:D11)</f>
        <v>3</v>
      </c>
      <c r="D20" s="42"/>
      <c r="E20" s="42">
        <f>SUM(E11:G11)</f>
        <v>13</v>
      </c>
      <c r="F20" s="42"/>
      <c r="G20" s="42"/>
      <c r="H20" s="42">
        <f>SUM(H11:J11)</f>
        <v>19</v>
      </c>
      <c r="I20" s="42"/>
      <c r="J20" s="42"/>
      <c r="K20" s="42">
        <f>SUM(K11:O11)</f>
        <v>61</v>
      </c>
      <c r="L20" s="42"/>
      <c r="M20" s="42"/>
      <c r="N20" s="42"/>
      <c r="O20" s="42"/>
      <c r="P20" s="43">
        <f>SUM(P11:Z11)</f>
        <v>16</v>
      </c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3">
        <f>SUM(C20:Z20)</f>
        <v>112</v>
      </c>
    </row>
    <row r="21" spans="2:27" ht="15.75" thickBot="1" x14ac:dyDescent="0.3">
      <c r="B21" s="9" t="s">
        <v>10</v>
      </c>
      <c r="C21" s="40">
        <f>SUM(C12:D12)</f>
        <v>3</v>
      </c>
      <c r="D21" s="40"/>
      <c r="E21" s="40">
        <f>SUM(E12:G12)</f>
        <v>55</v>
      </c>
      <c r="F21" s="40"/>
      <c r="G21" s="40"/>
      <c r="H21" s="40">
        <f>SUM(H12:J12)</f>
        <v>116</v>
      </c>
      <c r="I21" s="40"/>
      <c r="J21" s="40"/>
      <c r="K21" s="40">
        <f>SUM(K12:O12)</f>
        <v>206</v>
      </c>
      <c r="L21" s="40"/>
      <c r="M21" s="40"/>
      <c r="N21" s="40"/>
      <c r="O21" s="40"/>
      <c r="P21" s="41">
        <f>SUM(P12:Z12)</f>
        <v>96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3">
        <f>SUM(C21:Z21)</f>
        <v>476</v>
      </c>
    </row>
    <row r="22" spans="2:27" ht="5.0999999999999996" customHeight="1" x14ac:dyDescent="0.2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x14ac:dyDescent="0.25">
      <c r="B23" s="50" t="s">
        <v>34</v>
      </c>
      <c r="C23" s="49" t="s">
        <v>36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3"/>
    </row>
    <row r="24" spans="2:27" ht="15.75" thickBot="1" x14ac:dyDescent="0.3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5.75" thickBot="1" x14ac:dyDescent="0.3">
      <c r="C25" s="15">
        <v>18</v>
      </c>
      <c r="D25" s="13">
        <v>19</v>
      </c>
      <c r="E25" s="13">
        <v>20</v>
      </c>
      <c r="F25" s="13">
        <v>21</v>
      </c>
      <c r="G25" s="13">
        <v>22</v>
      </c>
      <c r="H25" s="13">
        <v>23</v>
      </c>
      <c r="I25" s="13">
        <v>24</v>
      </c>
      <c r="J25" s="13">
        <v>25</v>
      </c>
      <c r="K25" s="13">
        <v>26</v>
      </c>
      <c r="L25" s="13">
        <v>27</v>
      </c>
      <c r="M25" s="13">
        <v>28</v>
      </c>
      <c r="N25" s="13">
        <v>29</v>
      </c>
      <c r="O25" s="13">
        <v>30</v>
      </c>
      <c r="P25" s="13">
        <v>31</v>
      </c>
      <c r="Q25" s="13">
        <v>32</v>
      </c>
      <c r="R25" s="13">
        <v>33</v>
      </c>
      <c r="S25" s="13">
        <v>34</v>
      </c>
      <c r="T25" s="14">
        <v>35</v>
      </c>
      <c r="U25" s="13">
        <v>36</v>
      </c>
      <c r="V25" s="13">
        <v>37</v>
      </c>
      <c r="W25" s="14">
        <v>38</v>
      </c>
      <c r="X25" s="13">
        <v>39</v>
      </c>
      <c r="Y25" s="13">
        <v>40</v>
      </c>
      <c r="Z25" s="13">
        <v>41</v>
      </c>
      <c r="AA25" s="10"/>
    </row>
    <row r="26" spans="2:27" x14ac:dyDescent="0.25">
      <c r="B26">
        <v>2015</v>
      </c>
      <c r="C26" s="12">
        <f t="shared" ref="C26:Z26" si="0">C8/$AA$8*100</f>
        <v>0</v>
      </c>
      <c r="D26" s="12">
        <f t="shared" si="0"/>
        <v>0</v>
      </c>
      <c r="E26" s="12">
        <f t="shared" si="0"/>
        <v>2.2900763358778624</v>
      </c>
      <c r="F26" s="12">
        <f t="shared" si="0"/>
        <v>4.5801526717557248</v>
      </c>
      <c r="G26" s="12">
        <f t="shared" si="0"/>
        <v>6.8702290076335881</v>
      </c>
      <c r="H26" s="12">
        <f t="shared" si="0"/>
        <v>9.9236641221374047</v>
      </c>
      <c r="I26" s="12">
        <f t="shared" si="0"/>
        <v>9.9236641221374047</v>
      </c>
      <c r="J26" s="12">
        <f t="shared" si="0"/>
        <v>10.687022900763358</v>
      </c>
      <c r="K26" s="12">
        <f t="shared" si="0"/>
        <v>8.3969465648854964</v>
      </c>
      <c r="L26" s="12">
        <f t="shared" si="0"/>
        <v>5.343511450381679</v>
      </c>
      <c r="M26" s="12">
        <f t="shared" si="0"/>
        <v>8.3969465648854964</v>
      </c>
      <c r="N26" s="12">
        <f t="shared" si="0"/>
        <v>7.6335877862595423</v>
      </c>
      <c r="O26" s="12">
        <f t="shared" si="0"/>
        <v>5.343511450381679</v>
      </c>
      <c r="P26" s="12">
        <f t="shared" si="0"/>
        <v>6.1068702290076331</v>
      </c>
      <c r="Q26" s="12">
        <f t="shared" si="0"/>
        <v>4.5801526717557248</v>
      </c>
      <c r="R26" s="12">
        <f t="shared" si="0"/>
        <v>4.5801526717557248</v>
      </c>
      <c r="S26" s="12">
        <f t="shared" si="0"/>
        <v>1.5267175572519083</v>
      </c>
      <c r="T26" s="12">
        <f t="shared" si="0"/>
        <v>0.76335877862595414</v>
      </c>
      <c r="U26" s="12">
        <f t="shared" si="0"/>
        <v>2.2900763358778624</v>
      </c>
      <c r="V26" s="12">
        <f t="shared" si="0"/>
        <v>0</v>
      </c>
      <c r="W26" s="12">
        <f t="shared" si="0"/>
        <v>0</v>
      </c>
      <c r="X26" s="12">
        <f t="shared" si="0"/>
        <v>0</v>
      </c>
      <c r="Y26" s="12">
        <f t="shared" si="0"/>
        <v>0</v>
      </c>
      <c r="Z26" s="12">
        <f t="shared" si="0"/>
        <v>0.76335877862595414</v>
      </c>
      <c r="AA26" s="3"/>
    </row>
    <row r="27" spans="2:27" x14ac:dyDescent="0.25">
      <c r="B27">
        <v>2016</v>
      </c>
      <c r="C27" s="12">
        <f t="shared" ref="C27:Z27" si="1">C9/$AA$9*100</f>
        <v>0</v>
      </c>
      <c r="D27" s="12">
        <f t="shared" si="1"/>
        <v>0</v>
      </c>
      <c r="E27" s="12">
        <f t="shared" si="1"/>
        <v>1.7391304347826086</v>
      </c>
      <c r="F27" s="12">
        <f t="shared" si="1"/>
        <v>1.7391304347826086</v>
      </c>
      <c r="G27" s="12">
        <f t="shared" si="1"/>
        <v>5.2173913043478262</v>
      </c>
      <c r="H27" s="12">
        <f t="shared" si="1"/>
        <v>5.2173913043478262</v>
      </c>
      <c r="I27" s="12">
        <f t="shared" si="1"/>
        <v>9.5652173913043477</v>
      </c>
      <c r="J27" s="12">
        <f t="shared" si="1"/>
        <v>8.695652173913043</v>
      </c>
      <c r="K27" s="12">
        <f t="shared" si="1"/>
        <v>13.043478260869565</v>
      </c>
      <c r="L27" s="12">
        <f t="shared" si="1"/>
        <v>9.5652173913043477</v>
      </c>
      <c r="M27" s="12">
        <f t="shared" si="1"/>
        <v>3.4782608695652173</v>
      </c>
      <c r="N27" s="12">
        <f t="shared" si="1"/>
        <v>8.695652173913043</v>
      </c>
      <c r="O27" s="12">
        <f t="shared" si="1"/>
        <v>6.0869565217391308</v>
      </c>
      <c r="P27" s="12">
        <f t="shared" si="1"/>
        <v>5.2173913043478262</v>
      </c>
      <c r="Q27" s="12">
        <f t="shared" si="1"/>
        <v>4.3478260869565215</v>
      </c>
      <c r="R27" s="12">
        <f t="shared" si="1"/>
        <v>5.2173913043478262</v>
      </c>
      <c r="S27" s="12">
        <f t="shared" si="1"/>
        <v>2.6086956521739131</v>
      </c>
      <c r="T27" s="12">
        <f t="shared" si="1"/>
        <v>2.6086956521739131</v>
      </c>
      <c r="U27" s="12">
        <f t="shared" si="1"/>
        <v>1.7391304347826086</v>
      </c>
      <c r="V27" s="12">
        <f t="shared" si="1"/>
        <v>4.3478260869565215</v>
      </c>
      <c r="W27" s="12">
        <f t="shared" si="1"/>
        <v>0</v>
      </c>
      <c r="X27" s="12">
        <f t="shared" si="1"/>
        <v>0</v>
      </c>
      <c r="Y27" s="12">
        <f t="shared" si="1"/>
        <v>0.86956521739130432</v>
      </c>
      <c r="Z27" s="12">
        <f t="shared" si="1"/>
        <v>0</v>
      </c>
      <c r="AA27" s="3"/>
    </row>
    <row r="28" spans="2:27" x14ac:dyDescent="0.25">
      <c r="B28">
        <v>2017</v>
      </c>
      <c r="C28" s="12">
        <f t="shared" ref="C28:Z28" si="2">C10/$AA$10*100</f>
        <v>0</v>
      </c>
      <c r="D28" s="12">
        <f t="shared" si="2"/>
        <v>0</v>
      </c>
      <c r="E28" s="12">
        <f t="shared" si="2"/>
        <v>4.2372881355932197</v>
      </c>
      <c r="F28" s="12">
        <f t="shared" si="2"/>
        <v>3.3898305084745761</v>
      </c>
      <c r="G28" s="12">
        <f t="shared" si="2"/>
        <v>4.2372881355932197</v>
      </c>
      <c r="H28" s="12">
        <f t="shared" si="2"/>
        <v>5.0847457627118651</v>
      </c>
      <c r="I28" s="12">
        <f t="shared" si="2"/>
        <v>8.4745762711864394</v>
      </c>
      <c r="J28" s="12">
        <f t="shared" si="2"/>
        <v>11.864406779661017</v>
      </c>
      <c r="K28" s="12">
        <f t="shared" si="2"/>
        <v>13.559322033898304</v>
      </c>
      <c r="L28" s="12">
        <f t="shared" si="2"/>
        <v>11.016949152542372</v>
      </c>
      <c r="M28" s="12">
        <f t="shared" si="2"/>
        <v>10.16949152542373</v>
      </c>
      <c r="N28" s="12">
        <f t="shared" si="2"/>
        <v>4.2372881355932197</v>
      </c>
      <c r="O28" s="12">
        <f t="shared" si="2"/>
        <v>5.0847457627118651</v>
      </c>
      <c r="P28" s="12">
        <f t="shared" si="2"/>
        <v>5.0847457627118651</v>
      </c>
      <c r="Q28" s="12">
        <f t="shared" si="2"/>
        <v>5.9322033898305087</v>
      </c>
      <c r="R28" s="12">
        <f t="shared" si="2"/>
        <v>2.5423728813559325</v>
      </c>
      <c r="S28" s="12">
        <f t="shared" si="2"/>
        <v>2.5423728813559325</v>
      </c>
      <c r="T28" s="12">
        <f t="shared" si="2"/>
        <v>0.84745762711864403</v>
      </c>
      <c r="U28" s="12">
        <f t="shared" si="2"/>
        <v>0.84745762711864403</v>
      </c>
      <c r="V28" s="12">
        <f t="shared" si="2"/>
        <v>0</v>
      </c>
      <c r="W28" s="12">
        <f t="shared" si="2"/>
        <v>0.84745762711864403</v>
      </c>
      <c r="X28" s="12">
        <f t="shared" si="2"/>
        <v>0</v>
      </c>
      <c r="Y28" s="12">
        <f t="shared" si="2"/>
        <v>0</v>
      </c>
      <c r="Z28" s="12">
        <f t="shared" si="2"/>
        <v>0</v>
      </c>
      <c r="AA28" s="3"/>
    </row>
    <row r="29" spans="2:27" x14ac:dyDescent="0.25">
      <c r="B29">
        <v>2019</v>
      </c>
      <c r="C29" s="12">
        <f t="shared" ref="C29:Z29" si="3">C11/$AA$11*100</f>
        <v>1.7857142857142856</v>
      </c>
      <c r="D29" s="12">
        <f t="shared" si="3"/>
        <v>0.89285714285714279</v>
      </c>
      <c r="E29" s="12">
        <f t="shared" si="3"/>
        <v>2.6785714285714284</v>
      </c>
      <c r="F29" s="12">
        <f t="shared" si="3"/>
        <v>3.5714285714285712</v>
      </c>
      <c r="G29" s="12">
        <f t="shared" si="3"/>
        <v>5.3571428571428568</v>
      </c>
      <c r="H29" s="12">
        <f t="shared" si="3"/>
        <v>2.6785714285714284</v>
      </c>
      <c r="I29" s="12">
        <f t="shared" si="3"/>
        <v>8.0357142857142865</v>
      </c>
      <c r="J29" s="12">
        <f t="shared" si="3"/>
        <v>6.25</v>
      </c>
      <c r="K29" s="12">
        <f t="shared" si="3"/>
        <v>12.5</v>
      </c>
      <c r="L29" s="12">
        <f t="shared" si="3"/>
        <v>12.5</v>
      </c>
      <c r="M29" s="12">
        <f t="shared" si="3"/>
        <v>9.8214285714285712</v>
      </c>
      <c r="N29" s="12">
        <f t="shared" si="3"/>
        <v>11.607142857142858</v>
      </c>
      <c r="O29" s="12">
        <f t="shared" si="3"/>
        <v>8.0357142857142865</v>
      </c>
      <c r="P29" s="12">
        <f t="shared" si="3"/>
        <v>3.5714285714285712</v>
      </c>
      <c r="Q29" s="12">
        <f t="shared" si="3"/>
        <v>2.6785714285714284</v>
      </c>
      <c r="R29" s="12">
        <f t="shared" si="3"/>
        <v>2.6785714285714284</v>
      </c>
      <c r="S29" s="12">
        <f t="shared" si="3"/>
        <v>3.5714285714285712</v>
      </c>
      <c r="T29" s="12">
        <f t="shared" si="3"/>
        <v>0.89285714285714279</v>
      </c>
      <c r="U29" s="12">
        <f t="shared" si="3"/>
        <v>0.89285714285714279</v>
      </c>
      <c r="V29" s="12">
        <f t="shared" si="3"/>
        <v>0</v>
      </c>
      <c r="W29" s="12">
        <f t="shared" si="3"/>
        <v>0</v>
      </c>
      <c r="X29" s="12">
        <f t="shared" si="3"/>
        <v>0</v>
      </c>
      <c r="Y29" s="12">
        <f t="shared" si="3"/>
        <v>0</v>
      </c>
      <c r="Z29" s="12">
        <f t="shared" si="3"/>
        <v>0</v>
      </c>
      <c r="AA29" s="3"/>
    </row>
    <row r="30" spans="2:27" x14ac:dyDescent="0.25">
      <c r="B30" s="9" t="s">
        <v>10</v>
      </c>
      <c r="C30" s="11">
        <f t="shared" ref="C30:Z30" si="4">C12/$AA$12*100</f>
        <v>0.42016806722689076</v>
      </c>
      <c r="D30" s="11">
        <f t="shared" si="4"/>
        <v>0.21008403361344538</v>
      </c>
      <c r="E30" s="11">
        <f t="shared" si="4"/>
        <v>2.73109243697479</v>
      </c>
      <c r="F30" s="11">
        <f t="shared" si="4"/>
        <v>3.3613445378151261</v>
      </c>
      <c r="G30" s="11">
        <f t="shared" si="4"/>
        <v>5.46218487394958</v>
      </c>
      <c r="H30" s="11">
        <f t="shared" si="4"/>
        <v>5.8823529411764701</v>
      </c>
      <c r="I30" s="18">
        <f t="shared" si="4"/>
        <v>9.0336134453781511</v>
      </c>
      <c r="J30" s="18">
        <f t="shared" si="4"/>
        <v>9.4537815126050422</v>
      </c>
      <c r="K30" s="18">
        <f t="shared" si="4"/>
        <v>11.76470588235294</v>
      </c>
      <c r="L30" s="18">
        <f t="shared" si="4"/>
        <v>9.4537815126050422</v>
      </c>
      <c r="M30" s="18">
        <f t="shared" si="4"/>
        <v>7.9831932773109235</v>
      </c>
      <c r="N30" s="18">
        <f t="shared" si="4"/>
        <v>7.9831932773109235</v>
      </c>
      <c r="O30" s="11">
        <f t="shared" si="4"/>
        <v>6.0924369747899156</v>
      </c>
      <c r="P30" s="11">
        <f t="shared" si="4"/>
        <v>5.0420168067226889</v>
      </c>
      <c r="Q30" s="11">
        <f t="shared" si="4"/>
        <v>4.4117647058823533</v>
      </c>
      <c r="R30" s="11">
        <f t="shared" si="4"/>
        <v>3.7815126050420167</v>
      </c>
      <c r="S30" s="11">
        <f t="shared" si="4"/>
        <v>2.5210084033613445</v>
      </c>
      <c r="T30" s="11">
        <f t="shared" si="4"/>
        <v>1.2605042016806722</v>
      </c>
      <c r="U30" s="11">
        <f t="shared" si="4"/>
        <v>1.4705882352941175</v>
      </c>
      <c r="V30" s="11">
        <f t="shared" si="4"/>
        <v>1.0504201680672269</v>
      </c>
      <c r="W30" s="11">
        <f t="shared" si="4"/>
        <v>0.21008403361344538</v>
      </c>
      <c r="X30" s="11">
        <f t="shared" si="4"/>
        <v>0</v>
      </c>
      <c r="Y30" s="11">
        <f t="shared" si="4"/>
        <v>0.21008403361344538</v>
      </c>
      <c r="Z30" s="11">
        <f t="shared" si="4"/>
        <v>0.21008403361344538</v>
      </c>
      <c r="AA30" s="3"/>
    </row>
    <row r="31" spans="2:27" ht="5.0999999999999996" customHeight="1" x14ac:dyDescent="0.2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x14ac:dyDescent="0.25">
      <c r="B32" s="50" t="s">
        <v>34</v>
      </c>
      <c r="C32" s="49" t="s">
        <v>39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3"/>
    </row>
    <row r="33" spans="2:27" ht="15.75" thickBot="1" x14ac:dyDescent="0.3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5.75" thickBot="1" x14ac:dyDescent="0.3">
      <c r="C34" s="37" t="s">
        <v>0</v>
      </c>
      <c r="D34" s="38"/>
      <c r="E34" s="37" t="s">
        <v>1</v>
      </c>
      <c r="F34" s="39"/>
      <c r="G34" s="38"/>
      <c r="H34" s="37" t="s">
        <v>2</v>
      </c>
      <c r="I34" s="39"/>
      <c r="J34" s="38"/>
      <c r="K34" s="37" t="s">
        <v>8</v>
      </c>
      <c r="L34" s="39"/>
      <c r="M34" s="39"/>
      <c r="N34" s="39"/>
      <c r="O34" s="38"/>
      <c r="P34" s="37" t="s">
        <v>9</v>
      </c>
      <c r="Q34" s="39"/>
      <c r="R34" s="39"/>
      <c r="S34" s="39"/>
      <c r="T34" s="39"/>
      <c r="U34" s="39"/>
      <c r="V34" s="39"/>
      <c r="W34" s="39"/>
      <c r="X34" s="39"/>
      <c r="Y34" s="39"/>
      <c r="Z34" s="38"/>
      <c r="AA34" s="10"/>
    </row>
    <row r="35" spans="2:27" x14ac:dyDescent="0.25">
      <c r="B35">
        <v>2015</v>
      </c>
      <c r="C35" s="36">
        <f>SUM(C26:D26)/100</f>
        <v>0</v>
      </c>
      <c r="D35" s="36"/>
      <c r="E35" s="36">
        <f>SUM(E26:G26)/100</f>
        <v>0.13740458015267176</v>
      </c>
      <c r="F35" s="36"/>
      <c r="G35" s="36"/>
      <c r="H35" s="36">
        <f>SUM(H26:J26)/100</f>
        <v>0.30534351145038163</v>
      </c>
      <c r="I35" s="36"/>
      <c r="J35" s="36"/>
      <c r="K35" s="36">
        <f>SUM(K26:O26)/100</f>
        <v>0.35114503816793891</v>
      </c>
      <c r="L35" s="36"/>
      <c r="M35" s="36"/>
      <c r="N35" s="36"/>
      <c r="O35" s="36"/>
      <c r="P35" s="36">
        <f>SUM(P26:Z26)/100</f>
        <v>0.20610687022900762</v>
      </c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"/>
    </row>
    <row r="36" spans="2:27" x14ac:dyDescent="0.25">
      <c r="B36">
        <v>2016</v>
      </c>
      <c r="C36" s="35">
        <f>SUM(C27:D27)/100</f>
        <v>0</v>
      </c>
      <c r="D36" s="35"/>
      <c r="E36" s="35">
        <f>SUM(E27:G27)/100</f>
        <v>8.6956521739130432E-2</v>
      </c>
      <c r="F36" s="35"/>
      <c r="G36" s="35"/>
      <c r="H36" s="35">
        <f>SUM(H27:J27)/100</f>
        <v>0.23478260869565218</v>
      </c>
      <c r="I36" s="35"/>
      <c r="J36" s="35"/>
      <c r="K36" s="35">
        <f>SUM(K27:O27)/100</f>
        <v>0.40869565217391307</v>
      </c>
      <c r="L36" s="35"/>
      <c r="M36" s="35"/>
      <c r="N36" s="35"/>
      <c r="O36" s="35"/>
      <c r="P36" s="35">
        <f>SUM(P27:Z27)/100</f>
        <v>0.26956521739130435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"/>
    </row>
    <row r="37" spans="2:27" x14ac:dyDescent="0.25">
      <c r="B37">
        <v>2017</v>
      </c>
      <c r="C37" s="35">
        <f>SUM(C28:D28)/100</f>
        <v>0</v>
      </c>
      <c r="D37" s="35"/>
      <c r="E37" s="35">
        <f>SUM(E28:G28)/100</f>
        <v>0.11864406779661016</v>
      </c>
      <c r="F37" s="35"/>
      <c r="G37" s="35"/>
      <c r="H37" s="35">
        <f>SUM(H28:J28)/100</f>
        <v>0.25423728813559321</v>
      </c>
      <c r="I37" s="35"/>
      <c r="J37" s="35"/>
      <c r="K37" s="35">
        <f>SUM(K28:O28)/100</f>
        <v>0.44067796610169496</v>
      </c>
      <c r="L37" s="35"/>
      <c r="M37" s="35"/>
      <c r="N37" s="35"/>
      <c r="O37" s="35"/>
      <c r="P37" s="35">
        <f>SUM(P28:Z28)/100</f>
        <v>0.1864406779661017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"/>
    </row>
    <row r="38" spans="2:27" ht="15.75" thickBot="1" x14ac:dyDescent="0.3">
      <c r="B38">
        <v>2019</v>
      </c>
      <c r="C38" s="34">
        <f>SUM(C29:D29)/100</f>
        <v>2.6785714285714284E-2</v>
      </c>
      <c r="D38" s="34"/>
      <c r="E38" s="34">
        <f>SUM(E29:G29)/100</f>
        <v>0.11607142857142858</v>
      </c>
      <c r="F38" s="34"/>
      <c r="G38" s="34"/>
      <c r="H38" s="34">
        <f>SUM(H29:J29)/100</f>
        <v>0.16964285714285715</v>
      </c>
      <c r="I38" s="34"/>
      <c r="J38" s="34"/>
      <c r="K38" s="34">
        <f>SUM(K29:O29)/100</f>
        <v>0.54464285714285721</v>
      </c>
      <c r="L38" s="34"/>
      <c r="M38" s="34"/>
      <c r="N38" s="34"/>
      <c r="O38" s="34"/>
      <c r="P38" s="34">
        <f>SUM(P29:Z29)/100</f>
        <v>0.14285714285714285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"/>
    </row>
    <row r="39" spans="2:27" ht="15.75" thickBot="1" x14ac:dyDescent="0.3">
      <c r="B39" s="9" t="s">
        <v>10</v>
      </c>
      <c r="C39" s="33">
        <f>SUM(C30:D30)/100</f>
        <v>6.3025210084033615E-3</v>
      </c>
      <c r="D39" s="33"/>
      <c r="E39" s="33">
        <f>SUM(E30:G30)/100</f>
        <v>0.11554621848739495</v>
      </c>
      <c r="F39" s="33"/>
      <c r="G39" s="33"/>
      <c r="H39" s="33">
        <f>SUM(H30:J30)/100</f>
        <v>0.24369747899159663</v>
      </c>
      <c r="I39" s="33"/>
      <c r="J39" s="33"/>
      <c r="K39" s="33">
        <f>SUM(K30:O30)/100</f>
        <v>0.43277310924369744</v>
      </c>
      <c r="L39" s="33"/>
      <c r="M39" s="33"/>
      <c r="N39" s="33"/>
      <c r="O39" s="33"/>
      <c r="P39" s="33">
        <f>SUM(P30:Z30)/100</f>
        <v>0.20168067226890751</v>
      </c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"/>
    </row>
    <row r="41" spans="2:27" x14ac:dyDescent="0.25">
      <c r="B41" s="50" t="s">
        <v>34</v>
      </c>
      <c r="C41" s="49" t="s">
        <v>38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3"/>
    </row>
  </sheetData>
  <mergeCells count="61">
    <mergeCell ref="C16:D16"/>
    <mergeCell ref="E16:G16"/>
    <mergeCell ref="H16:J16"/>
    <mergeCell ref="K16:O16"/>
    <mergeCell ref="P16:Z16"/>
    <mergeCell ref="C17:D17"/>
    <mergeCell ref="E17:G17"/>
    <mergeCell ref="H17:J17"/>
    <mergeCell ref="K17:O17"/>
    <mergeCell ref="P17:Z17"/>
    <mergeCell ref="C18:D18"/>
    <mergeCell ref="E18:G18"/>
    <mergeCell ref="H18:J18"/>
    <mergeCell ref="K18:O18"/>
    <mergeCell ref="P18:Z18"/>
    <mergeCell ref="C19:D19"/>
    <mergeCell ref="E19:G19"/>
    <mergeCell ref="H19:J19"/>
    <mergeCell ref="K19:O19"/>
    <mergeCell ref="P19:Z19"/>
    <mergeCell ref="C20:D20"/>
    <mergeCell ref="E20:G20"/>
    <mergeCell ref="H20:J20"/>
    <mergeCell ref="K20:O20"/>
    <mergeCell ref="P20:Z20"/>
    <mergeCell ref="C21:D21"/>
    <mergeCell ref="E21:G21"/>
    <mergeCell ref="H21:J21"/>
    <mergeCell ref="K21:O21"/>
    <mergeCell ref="P21:Z21"/>
    <mergeCell ref="C34:D34"/>
    <mergeCell ref="E34:G34"/>
    <mergeCell ref="H34:J34"/>
    <mergeCell ref="K34:O34"/>
    <mergeCell ref="P34:Z34"/>
    <mergeCell ref="C35:D35"/>
    <mergeCell ref="E35:G35"/>
    <mergeCell ref="H35:J35"/>
    <mergeCell ref="K35:O35"/>
    <mergeCell ref="P35:Z35"/>
    <mergeCell ref="C36:D36"/>
    <mergeCell ref="E36:G36"/>
    <mergeCell ref="H36:J36"/>
    <mergeCell ref="K36:O36"/>
    <mergeCell ref="P36:Z36"/>
    <mergeCell ref="B2:AD2"/>
    <mergeCell ref="C39:D39"/>
    <mergeCell ref="E39:G39"/>
    <mergeCell ref="H39:J39"/>
    <mergeCell ref="K39:O39"/>
    <mergeCell ref="P39:Z39"/>
    <mergeCell ref="C38:D38"/>
    <mergeCell ref="E38:G38"/>
    <mergeCell ref="H38:J38"/>
    <mergeCell ref="K38:O38"/>
    <mergeCell ref="P38:Z38"/>
    <mergeCell ref="C37:D37"/>
    <mergeCell ref="E37:G37"/>
    <mergeCell ref="H37:J37"/>
    <mergeCell ref="K37:O37"/>
    <mergeCell ref="P37:Z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1375C-8826-4192-8F5E-86A2C82B1F44}">
  <dimension ref="C2:L24"/>
  <sheetViews>
    <sheetView workbookViewId="0">
      <selection activeCell="C3" sqref="C3"/>
    </sheetView>
  </sheetViews>
  <sheetFormatPr defaultRowHeight="15" x14ac:dyDescent="0.25"/>
  <cols>
    <col min="3" max="3" width="12.5703125" style="7" customWidth="1"/>
  </cols>
  <sheetData>
    <row r="2" spans="3:12" ht="18.75" x14ac:dyDescent="0.3">
      <c r="C2" s="30" t="s">
        <v>33</v>
      </c>
      <c r="D2" s="31"/>
      <c r="E2" s="31"/>
      <c r="F2" s="31"/>
      <c r="G2" s="31"/>
      <c r="H2" s="31"/>
      <c r="I2" s="31"/>
      <c r="J2" s="31"/>
      <c r="K2" s="31"/>
      <c r="L2" s="32"/>
    </row>
    <row r="4" spans="3:12" x14ac:dyDescent="0.25">
      <c r="C4" s="6"/>
      <c r="D4" s="5" t="s">
        <v>0</v>
      </c>
      <c r="E4" s="5" t="s">
        <v>1</v>
      </c>
      <c r="F4" s="5" t="s">
        <v>2</v>
      </c>
      <c r="G4" s="5" t="s">
        <v>8</v>
      </c>
      <c r="H4" s="5" t="s">
        <v>9</v>
      </c>
      <c r="I4" s="5" t="s">
        <v>10</v>
      </c>
    </row>
    <row r="5" spans="3:12" x14ac:dyDescent="0.25">
      <c r="C5" s="6" t="s">
        <v>3</v>
      </c>
      <c r="D5" s="1">
        <v>0</v>
      </c>
      <c r="E5" s="1">
        <v>13</v>
      </c>
      <c r="F5" s="1">
        <v>20</v>
      </c>
      <c r="G5" s="1">
        <v>39</v>
      </c>
      <c r="H5" s="1">
        <v>8</v>
      </c>
      <c r="I5" s="1">
        <v>80</v>
      </c>
    </row>
    <row r="6" spans="3:12" x14ac:dyDescent="0.25">
      <c r="C6" s="6" t="s">
        <v>4</v>
      </c>
      <c r="D6" s="1">
        <v>1</v>
      </c>
      <c r="E6" s="1">
        <v>10</v>
      </c>
      <c r="F6" s="1">
        <v>19</v>
      </c>
      <c r="G6" s="1">
        <v>32</v>
      </c>
      <c r="H6" s="1">
        <v>11</v>
      </c>
      <c r="I6" s="1">
        <v>73</v>
      </c>
    </row>
    <row r="7" spans="3:12" x14ac:dyDescent="0.25">
      <c r="C7" s="6" t="s">
        <v>7</v>
      </c>
      <c r="D7" s="1">
        <v>1</v>
      </c>
      <c r="E7" s="1">
        <v>17</v>
      </c>
      <c r="F7" s="1">
        <v>27</v>
      </c>
      <c r="G7" s="1">
        <v>61</v>
      </c>
      <c r="H7" s="1">
        <v>24</v>
      </c>
      <c r="I7" s="1">
        <v>130</v>
      </c>
    </row>
    <row r="8" spans="3:12" x14ac:dyDescent="0.25">
      <c r="C8" s="6" t="s">
        <v>5</v>
      </c>
      <c r="D8" s="1">
        <v>1</v>
      </c>
      <c r="E8" s="1">
        <v>13</v>
      </c>
      <c r="F8" s="1">
        <v>31</v>
      </c>
      <c r="G8" s="1">
        <v>58</v>
      </c>
      <c r="H8" s="1">
        <v>49</v>
      </c>
      <c r="I8" s="1">
        <v>152</v>
      </c>
    </row>
    <row r="9" spans="3:12" x14ac:dyDescent="0.25">
      <c r="C9" s="6" t="s">
        <v>6</v>
      </c>
      <c r="D9" s="1">
        <v>0</v>
      </c>
      <c r="E9" s="1">
        <v>2</v>
      </c>
      <c r="F9" s="1">
        <v>19</v>
      </c>
      <c r="G9" s="1">
        <v>16</v>
      </c>
      <c r="H9" s="1">
        <v>4</v>
      </c>
      <c r="I9" s="1">
        <v>41</v>
      </c>
    </row>
    <row r="10" spans="3:12" x14ac:dyDescent="0.25">
      <c r="C10" s="6"/>
      <c r="D10" s="1">
        <v>3</v>
      </c>
      <c r="E10" s="1">
        <v>55</v>
      </c>
      <c r="F10" s="1">
        <v>116</v>
      </c>
      <c r="G10" s="1">
        <v>206</v>
      </c>
      <c r="H10" s="1">
        <v>96</v>
      </c>
      <c r="I10" s="1">
        <v>476</v>
      </c>
    </row>
    <row r="11" spans="3:12" x14ac:dyDescent="0.25">
      <c r="D11" s="2"/>
      <c r="E11" s="2"/>
      <c r="F11" s="2"/>
      <c r="G11" s="2"/>
    </row>
    <row r="12" spans="3:12" x14ac:dyDescent="0.25">
      <c r="C12" s="6"/>
      <c r="D12" s="5" t="s">
        <v>0</v>
      </c>
      <c r="E12" s="5" t="s">
        <v>1</v>
      </c>
      <c r="F12" s="5" t="s">
        <v>2</v>
      </c>
      <c r="G12" s="5" t="s">
        <v>8</v>
      </c>
      <c r="H12" s="5" t="s">
        <v>9</v>
      </c>
      <c r="I12" s="5" t="s">
        <v>10</v>
      </c>
    </row>
    <row r="13" spans="3:12" x14ac:dyDescent="0.25">
      <c r="C13" s="6" t="s">
        <v>3</v>
      </c>
      <c r="D13" s="4">
        <f>D5/$I$5</f>
        <v>0</v>
      </c>
      <c r="E13" s="22">
        <f t="shared" ref="E13:I13" si="0">E5/$I$5</f>
        <v>0.16250000000000001</v>
      </c>
      <c r="F13" s="4">
        <f t="shared" si="0"/>
        <v>0.25</v>
      </c>
      <c r="G13" s="22">
        <f t="shared" si="0"/>
        <v>0.48749999999999999</v>
      </c>
      <c r="H13" s="4">
        <f t="shared" si="0"/>
        <v>0.1</v>
      </c>
      <c r="I13" s="8">
        <f t="shared" si="0"/>
        <v>1</v>
      </c>
      <c r="K13" s="19" t="s">
        <v>29</v>
      </c>
    </row>
    <row r="14" spans="3:12" x14ac:dyDescent="0.25">
      <c r="C14" s="6" t="s">
        <v>4</v>
      </c>
      <c r="D14" s="22">
        <f>D6/$I$6</f>
        <v>1.3698630136986301E-2</v>
      </c>
      <c r="E14" s="4">
        <f t="shared" ref="E14:I14" si="1">E6/$I$6</f>
        <v>0.13698630136986301</v>
      </c>
      <c r="F14" s="4">
        <f t="shared" si="1"/>
        <v>0.26027397260273971</v>
      </c>
      <c r="G14" s="28">
        <f t="shared" si="1"/>
        <v>0.43835616438356162</v>
      </c>
      <c r="H14" s="4">
        <f t="shared" si="1"/>
        <v>0.15068493150684931</v>
      </c>
      <c r="I14" s="8">
        <f t="shared" si="1"/>
        <v>1</v>
      </c>
      <c r="K14" s="19" t="s">
        <v>30</v>
      </c>
    </row>
    <row r="15" spans="3:12" x14ac:dyDescent="0.25">
      <c r="C15" s="6" t="s">
        <v>7</v>
      </c>
      <c r="D15" s="4">
        <f>D7/$I$7</f>
        <v>7.6923076923076927E-3</v>
      </c>
      <c r="E15" s="4">
        <f t="shared" ref="E15:I15" si="2">E7/$I$7</f>
        <v>0.13076923076923078</v>
      </c>
      <c r="F15" s="4">
        <f t="shared" si="2"/>
        <v>0.2076923076923077</v>
      </c>
      <c r="G15" s="28">
        <f t="shared" si="2"/>
        <v>0.46923076923076923</v>
      </c>
      <c r="H15" s="4">
        <f t="shared" si="2"/>
        <v>0.18461538461538463</v>
      </c>
      <c r="I15" s="8">
        <f t="shared" si="2"/>
        <v>1</v>
      </c>
      <c r="K15" s="19" t="s">
        <v>31</v>
      </c>
    </row>
    <row r="16" spans="3:12" x14ac:dyDescent="0.25">
      <c r="C16" s="6" t="s">
        <v>5</v>
      </c>
      <c r="D16" s="4">
        <f>D8/$I$8</f>
        <v>6.5789473684210523E-3</v>
      </c>
      <c r="E16" s="4">
        <f t="shared" ref="E16:I16" si="3">E8/$I$8</f>
        <v>8.5526315789473686E-2</v>
      </c>
      <c r="F16" s="4">
        <f t="shared" si="3"/>
        <v>0.20394736842105263</v>
      </c>
      <c r="G16" s="28">
        <f t="shared" si="3"/>
        <v>0.38157894736842107</v>
      </c>
      <c r="H16" s="22">
        <f t="shared" si="3"/>
        <v>0.32236842105263158</v>
      </c>
      <c r="I16" s="8">
        <f t="shared" si="3"/>
        <v>1</v>
      </c>
      <c r="K16" s="19" t="s">
        <v>32</v>
      </c>
    </row>
    <row r="17" spans="3:9" x14ac:dyDescent="0.25">
      <c r="C17" s="6" t="s">
        <v>6</v>
      </c>
      <c r="D17" s="4">
        <f>D9/$I$9</f>
        <v>0</v>
      </c>
      <c r="E17" s="4">
        <f t="shared" ref="E17:I17" si="4">E9/$I$9</f>
        <v>4.878048780487805E-2</v>
      </c>
      <c r="F17" s="29">
        <f t="shared" si="4"/>
        <v>0.46341463414634149</v>
      </c>
      <c r="G17" s="4">
        <f t="shared" si="4"/>
        <v>0.3902439024390244</v>
      </c>
      <c r="H17" s="4">
        <f t="shared" si="4"/>
        <v>9.7560975609756101E-2</v>
      </c>
      <c r="I17" s="8">
        <f t="shared" si="4"/>
        <v>1</v>
      </c>
    </row>
    <row r="18" spans="3:9" x14ac:dyDescent="0.25">
      <c r="C18" s="6" t="s">
        <v>11</v>
      </c>
      <c r="D18" s="4">
        <f>D10/$I$10</f>
        <v>6.3025210084033615E-3</v>
      </c>
      <c r="E18" s="4">
        <f t="shared" ref="E18:I18" si="5">E10/$I$10</f>
        <v>0.11554621848739496</v>
      </c>
      <c r="F18" s="4">
        <f t="shared" si="5"/>
        <v>0.24369747899159663</v>
      </c>
      <c r="G18" s="28">
        <f t="shared" si="5"/>
        <v>0.4327731092436975</v>
      </c>
      <c r="H18" s="4">
        <f t="shared" si="5"/>
        <v>0.20168067226890757</v>
      </c>
      <c r="I18" s="8">
        <f t="shared" si="5"/>
        <v>1</v>
      </c>
    </row>
    <row r="20" spans="3:9" x14ac:dyDescent="0.25">
      <c r="C20" s="20" t="s">
        <v>13</v>
      </c>
      <c r="D20" s="21" t="s">
        <v>15</v>
      </c>
    </row>
    <row r="21" spans="3:9" x14ac:dyDescent="0.25">
      <c r="C21" s="19"/>
      <c r="D21" s="21" t="s">
        <v>16</v>
      </c>
    </row>
    <row r="22" spans="3:9" x14ac:dyDescent="0.25">
      <c r="D22" s="21" t="s">
        <v>21</v>
      </c>
    </row>
    <row r="23" spans="3:9" x14ac:dyDescent="0.25">
      <c r="D23" s="21" t="s">
        <v>22</v>
      </c>
    </row>
    <row r="24" spans="3:9" x14ac:dyDescent="0.25">
      <c r="D24" s="21" t="s">
        <v>23</v>
      </c>
    </row>
  </sheetData>
  <mergeCells count="1">
    <mergeCell ref="C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5173-F224-4A68-931D-7496F8A6B775}">
  <dimension ref="C2:O25"/>
  <sheetViews>
    <sheetView workbookViewId="0">
      <selection activeCell="G13" sqref="G13"/>
    </sheetView>
  </sheetViews>
  <sheetFormatPr defaultRowHeight="15" x14ac:dyDescent="0.25"/>
  <cols>
    <col min="1" max="1" width="6.5703125" customWidth="1"/>
    <col min="3" max="3" width="12.5703125" style="7" customWidth="1"/>
  </cols>
  <sheetData>
    <row r="2" spans="3:15" ht="18.75" x14ac:dyDescent="0.3">
      <c r="C2" s="25" t="s">
        <v>20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3:15" ht="15.75" x14ac:dyDescent="0.25">
      <c r="C3" s="24"/>
      <c r="D3" s="24"/>
      <c r="E3" s="24"/>
      <c r="F3" s="24"/>
      <c r="G3" s="24"/>
      <c r="H3" s="24"/>
      <c r="I3" s="24"/>
    </row>
    <row r="4" spans="3:15" x14ac:dyDescent="0.25">
      <c r="C4" s="6"/>
      <c r="D4" s="5" t="s">
        <v>0</v>
      </c>
      <c r="E4" s="5" t="s">
        <v>1</v>
      </c>
      <c r="F4" s="5" t="s">
        <v>2</v>
      </c>
      <c r="G4" s="5" t="s">
        <v>8</v>
      </c>
      <c r="H4" s="5" t="s">
        <v>9</v>
      </c>
      <c r="I4" s="5" t="s">
        <v>10</v>
      </c>
    </row>
    <row r="5" spans="3:15" x14ac:dyDescent="0.25">
      <c r="C5" s="6" t="s">
        <v>3</v>
      </c>
      <c r="D5" s="1">
        <v>2</v>
      </c>
      <c r="E5" s="1">
        <v>14</v>
      </c>
      <c r="F5" s="1">
        <v>12</v>
      </c>
      <c r="G5" s="1">
        <v>15</v>
      </c>
      <c r="H5" s="1">
        <v>0</v>
      </c>
      <c r="I5" s="1">
        <v>43</v>
      </c>
    </row>
    <row r="6" spans="3:15" x14ac:dyDescent="0.25">
      <c r="C6" s="6" t="s">
        <v>4</v>
      </c>
      <c r="D6" s="1">
        <v>1</v>
      </c>
      <c r="E6" s="1">
        <v>16</v>
      </c>
      <c r="F6" s="1">
        <v>10</v>
      </c>
      <c r="G6" s="1">
        <v>14</v>
      </c>
      <c r="H6" s="1">
        <v>2</v>
      </c>
      <c r="I6" s="1">
        <v>43</v>
      </c>
    </row>
    <row r="7" spans="3:15" x14ac:dyDescent="0.25">
      <c r="C7" s="6" t="s">
        <v>7</v>
      </c>
      <c r="D7" s="1">
        <v>3</v>
      </c>
      <c r="E7" s="1">
        <v>28</v>
      </c>
      <c r="F7" s="1">
        <v>30</v>
      </c>
      <c r="G7" s="1">
        <v>20</v>
      </c>
      <c r="H7" s="1">
        <v>3</v>
      </c>
      <c r="I7" s="1">
        <v>84</v>
      </c>
    </row>
    <row r="8" spans="3:15" x14ac:dyDescent="0.25">
      <c r="C8" s="6" t="s">
        <v>5</v>
      </c>
      <c r="D8" s="1">
        <v>1</v>
      </c>
      <c r="E8" s="1">
        <v>20</v>
      </c>
      <c r="F8" s="1">
        <v>34</v>
      </c>
      <c r="G8" s="1">
        <v>25</v>
      </c>
      <c r="H8" s="1">
        <v>6</v>
      </c>
      <c r="I8" s="1">
        <v>86</v>
      </c>
    </row>
    <row r="9" spans="3:15" x14ac:dyDescent="0.25">
      <c r="C9" s="6" t="s">
        <v>6</v>
      </c>
      <c r="D9" s="1">
        <v>0</v>
      </c>
      <c r="E9" s="1">
        <v>8</v>
      </c>
      <c r="F9" s="1">
        <v>9</v>
      </c>
      <c r="G9" s="1">
        <v>8</v>
      </c>
      <c r="H9" s="1">
        <v>1</v>
      </c>
      <c r="I9" s="1">
        <v>26</v>
      </c>
    </row>
    <row r="10" spans="3:15" x14ac:dyDescent="0.25">
      <c r="C10" s="6"/>
      <c r="D10" s="1">
        <v>7</v>
      </c>
      <c r="E10" s="1">
        <v>86</v>
      </c>
      <c r="F10" s="1">
        <v>95</v>
      </c>
      <c r="G10" s="1">
        <v>82</v>
      </c>
      <c r="H10" s="1">
        <v>12</v>
      </c>
      <c r="I10" s="1">
        <v>282</v>
      </c>
    </row>
    <row r="11" spans="3:15" x14ac:dyDescent="0.25">
      <c r="D11" s="2"/>
      <c r="E11" s="2"/>
      <c r="F11" s="2"/>
      <c r="G11" s="2"/>
    </row>
    <row r="12" spans="3:15" x14ac:dyDescent="0.25">
      <c r="C12" s="6"/>
      <c r="D12" s="5" t="s">
        <v>0</v>
      </c>
      <c r="E12" s="5" t="s">
        <v>1</v>
      </c>
      <c r="F12" s="5" t="s">
        <v>2</v>
      </c>
      <c r="G12" s="5" t="s">
        <v>8</v>
      </c>
      <c r="H12" s="5" t="s">
        <v>9</v>
      </c>
      <c r="I12" s="5" t="s">
        <v>10</v>
      </c>
    </row>
    <row r="13" spans="3:15" x14ac:dyDescent="0.25">
      <c r="C13" s="6" t="s">
        <v>3</v>
      </c>
      <c r="D13" s="22">
        <f>D5/$I$5</f>
        <v>4.6511627906976744E-2</v>
      </c>
      <c r="E13" s="4">
        <f t="shared" ref="E13:I13" si="0">E5/$I$5</f>
        <v>0.32558139534883723</v>
      </c>
      <c r="F13" s="4">
        <f t="shared" si="0"/>
        <v>0.27906976744186046</v>
      </c>
      <c r="G13" s="28">
        <f t="shared" si="0"/>
        <v>0.34883720930232559</v>
      </c>
      <c r="H13" s="4">
        <f t="shared" si="0"/>
        <v>0</v>
      </c>
      <c r="I13" s="8">
        <f t="shared" si="0"/>
        <v>1</v>
      </c>
      <c r="K13" s="19" t="s">
        <v>24</v>
      </c>
    </row>
    <row r="14" spans="3:15" x14ac:dyDescent="0.25">
      <c r="C14" s="6" t="s">
        <v>4</v>
      </c>
      <c r="D14" s="4">
        <f>D6/$I$6</f>
        <v>2.3255813953488372E-2</v>
      </c>
      <c r="E14" s="29">
        <f t="shared" ref="E14:I14" si="1">E6/$I$6</f>
        <v>0.37209302325581395</v>
      </c>
      <c r="F14" s="4">
        <f t="shared" si="1"/>
        <v>0.23255813953488372</v>
      </c>
      <c r="G14" s="4">
        <f t="shared" si="1"/>
        <v>0.32558139534883723</v>
      </c>
      <c r="H14" s="4">
        <f t="shared" si="1"/>
        <v>4.6511627906976744E-2</v>
      </c>
      <c r="I14" s="8">
        <f t="shared" si="1"/>
        <v>1</v>
      </c>
      <c r="K14" s="19" t="s">
        <v>25</v>
      </c>
    </row>
    <row r="15" spans="3:15" x14ac:dyDescent="0.25">
      <c r="C15" s="6" t="s">
        <v>7</v>
      </c>
      <c r="D15" s="4">
        <f>D7/$I$7</f>
        <v>3.5714285714285712E-2</v>
      </c>
      <c r="E15" s="4">
        <f t="shared" ref="E15:I15" si="2">E7/$I$7</f>
        <v>0.33333333333333331</v>
      </c>
      <c r="F15" s="28">
        <f t="shared" si="2"/>
        <v>0.35714285714285715</v>
      </c>
      <c r="G15" s="4">
        <f t="shared" si="2"/>
        <v>0.23809523809523808</v>
      </c>
      <c r="H15" s="4">
        <f t="shared" si="2"/>
        <v>3.5714285714285712E-2</v>
      </c>
      <c r="I15" s="8">
        <f t="shared" si="2"/>
        <v>1</v>
      </c>
      <c r="K15" s="19" t="s">
        <v>26</v>
      </c>
    </row>
    <row r="16" spans="3:15" x14ac:dyDescent="0.25">
      <c r="C16" s="6" t="s">
        <v>5</v>
      </c>
      <c r="D16" s="4">
        <f>D8/$I$8</f>
        <v>1.1627906976744186E-2</v>
      </c>
      <c r="E16" s="4">
        <f t="shared" ref="E16:I16" si="3">E8/$I$8</f>
        <v>0.23255813953488372</v>
      </c>
      <c r="F16" s="29">
        <f t="shared" si="3"/>
        <v>0.39534883720930231</v>
      </c>
      <c r="G16" s="4">
        <f t="shared" si="3"/>
        <v>0.29069767441860467</v>
      </c>
      <c r="H16" s="22">
        <f t="shared" si="3"/>
        <v>6.9767441860465115E-2</v>
      </c>
      <c r="I16" s="8">
        <f t="shared" si="3"/>
        <v>1</v>
      </c>
      <c r="K16" s="19" t="s">
        <v>27</v>
      </c>
    </row>
    <row r="17" spans="3:11" x14ac:dyDescent="0.25">
      <c r="C17" s="6" t="s">
        <v>6</v>
      </c>
      <c r="D17" s="4">
        <f>D9/$I$9</f>
        <v>0</v>
      </c>
      <c r="E17" s="4">
        <f t="shared" ref="E17:I17" si="4">E9/$I$9</f>
        <v>0.30769230769230771</v>
      </c>
      <c r="F17" s="29">
        <f t="shared" si="4"/>
        <v>0.34615384615384615</v>
      </c>
      <c r="G17" s="22">
        <f t="shared" si="4"/>
        <v>0.30769230769230771</v>
      </c>
      <c r="H17" s="4">
        <f t="shared" si="4"/>
        <v>3.8461538461538464E-2</v>
      </c>
      <c r="I17" s="8">
        <f t="shared" si="4"/>
        <v>1</v>
      </c>
      <c r="K17" s="19" t="s">
        <v>28</v>
      </c>
    </row>
    <row r="18" spans="3:11" x14ac:dyDescent="0.25">
      <c r="C18" s="6"/>
      <c r="D18" s="17">
        <f>D10/$I$10</f>
        <v>2.4822695035460994E-2</v>
      </c>
      <c r="E18" s="17">
        <f t="shared" ref="E18:I18" si="5">E10/$I$10</f>
        <v>0.30496453900709219</v>
      </c>
      <c r="F18" s="17">
        <f t="shared" si="5"/>
        <v>0.33687943262411346</v>
      </c>
      <c r="G18" s="17">
        <f t="shared" si="5"/>
        <v>0.29078014184397161</v>
      </c>
      <c r="H18" s="17">
        <f t="shared" si="5"/>
        <v>4.2553191489361701E-2</v>
      </c>
      <c r="I18" s="8">
        <f t="shared" si="5"/>
        <v>1</v>
      </c>
    </row>
    <row r="20" spans="3:11" x14ac:dyDescent="0.25">
      <c r="C20" s="20" t="s">
        <v>13</v>
      </c>
      <c r="D20" s="21" t="s">
        <v>17</v>
      </c>
    </row>
    <row r="21" spans="3:11" x14ac:dyDescent="0.25">
      <c r="C21" s="23"/>
      <c r="D21" s="21" t="s">
        <v>19</v>
      </c>
    </row>
    <row r="22" spans="3:11" x14ac:dyDescent="0.25">
      <c r="D22" s="21" t="s">
        <v>18</v>
      </c>
    </row>
    <row r="23" spans="3:11" x14ac:dyDescent="0.25">
      <c r="D23" s="21" t="s">
        <v>21</v>
      </c>
    </row>
    <row r="24" spans="3:11" x14ac:dyDescent="0.25">
      <c r="D24" s="21" t="s">
        <v>22</v>
      </c>
    </row>
    <row r="25" spans="3:11" x14ac:dyDescent="0.25">
      <c r="D25" s="2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These sheets</vt:lpstr>
      <vt:lpstr>Ages to perform at OG WC</vt:lpstr>
      <vt:lpstr>By DIS and by Age Group</vt:lpstr>
      <vt:lpstr>Youngest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Ivo</cp:lastModifiedBy>
  <dcterms:created xsi:type="dcterms:W3CDTF">2021-04-07T17:01:00Z</dcterms:created>
  <dcterms:modified xsi:type="dcterms:W3CDTF">2022-11-13T15:56:24Z</dcterms:modified>
</cp:coreProperties>
</file>